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G:\共有ドライブ\CSR\総覧\CSR企業総覧2026年版GD\Excel調査表\最終版\koyo\新規用\"/>
    </mc:Choice>
  </mc:AlternateContent>
  <xr:revisionPtr revIDLastSave="0" documentId="13_ncr:1_{71FB7FD3-ECC3-445F-AEA0-19535081B7F3}" xr6:coauthVersionLast="47" xr6:coauthVersionMax="47" xr10:uidLastSave="{00000000-0000-0000-0000-000000000000}"/>
  <workbookProtection workbookAlgorithmName="SHA-512" workbookHashValue="+xPo66pX6x/Qi1zsNOwDYet08bjpjaimeWQg5FCf0ZsZh0TOXNkMdYTaC+8a1dUbPxO2IZ9+Z202NWZumdA6Ig==" workbookSaltValue="fzkJ77gsT4J+hitjKYmYIw==" workbookSpinCount="100000" lockStructure="1"/>
  <bookViews>
    <workbookView xWindow="-120" yWindow="-120" windowWidth="29040" windowHeight="15720" xr2:uid="{E266A3BC-8877-49F0-AB88-6E70C6018B94}"/>
  </bookViews>
  <sheets>
    <sheet name="概要_目次" sheetId="5" r:id="rId1"/>
    <sheet name="前回データ概要" sheetId="9" state="hidden" r:id="rId2"/>
    <sheet name="雇用_人材活用編" sheetId="4" r:id="rId3"/>
    <sheet name="前回データ" sheetId="10" state="hidden" r:id="rId4"/>
    <sheet name="制御用" sheetId="3" state="hidden" r:id="rId5"/>
  </sheets>
  <definedNames>
    <definedName name="CheckBox">制御用!$Q$7:$Q$7</definedName>
    <definedName name="Code">制御用!$B$12</definedName>
    <definedName name="Dropdown1">制御用!$E$7:$E$7</definedName>
    <definedName name="Dropdown10">制御用!$N$7:$N$16</definedName>
    <definedName name="Dropdown2">制御用!$F$7:$F$8</definedName>
    <definedName name="Dropdown3">制御用!$G$7:$G$9</definedName>
    <definedName name="Dropdown4">制御用!$H$7:$H$10</definedName>
    <definedName name="Dropdown5">制御用!$I$7:$I$11</definedName>
    <definedName name="Dropdown6">制御用!$J$7:$J$12</definedName>
    <definedName name="Dropdown7">制御用!$K$7:$K$13</definedName>
    <definedName name="Dropdown8">制御用!$L$7:$L$14</definedName>
    <definedName name="Dropdown9">制御用!$M$7:$M$15</definedName>
    <definedName name="EnqClassificationID">制御用!$B$13</definedName>
    <definedName name="IndexID">制御用!$B$10</definedName>
    <definedName name="InvType">制御用!$B$8</definedName>
    <definedName name="New_Answer">制御用!$B$14</definedName>
    <definedName name="PubID">制御用!$B$9</definedName>
    <definedName name="publication_code">制御用!$B$6</definedName>
    <definedName name="PubType">制御用!$B$7</definedName>
    <definedName name="TKC">制御用!$B$11</definedName>
    <definedName name="Year1">制御用!$B$18</definedName>
    <definedName name="Year2">制御用!$B$19</definedName>
    <definedName name="Year3">制御用!$B$20</definedName>
    <definedName name="Year4">制御用!$B$21</definedName>
    <definedName name="Year5">制御用!$B$22</definedName>
    <definedName name="YesNo2">制御用!$O$7:$O$8</definedName>
    <definedName name="YesNo3">制御用!$P$7:$P$9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5" l="1"/>
  <c r="C86" i="5"/>
  <c r="C85" i="5"/>
  <c r="C84" i="5"/>
  <c r="C83" i="5"/>
  <c r="C82" i="5"/>
  <c r="C81" i="5"/>
  <c r="C80" i="5"/>
  <c r="C79" i="5"/>
  <c r="C78" i="5"/>
  <c r="C77" i="5"/>
  <c r="C76" i="5"/>
  <c r="C75" i="5"/>
  <c r="C74" i="5"/>
  <c r="C73" i="5"/>
  <c r="C72" i="5"/>
  <c r="C71" i="5"/>
  <c r="C70" i="5"/>
  <c r="C69" i="5"/>
  <c r="C68" i="5"/>
  <c r="C67" i="5"/>
  <c r="D87" i="9" l="1"/>
  <c r="C87" i="9"/>
  <c r="D86" i="9"/>
  <c r="C86" i="9"/>
  <c r="D85" i="9"/>
  <c r="C85" i="9"/>
  <c r="D84" i="9"/>
  <c r="C84" i="9"/>
  <c r="D83" i="9"/>
  <c r="C83" i="9"/>
  <c r="D82" i="9"/>
  <c r="C82" i="9"/>
  <c r="D81" i="9"/>
  <c r="C81" i="9"/>
  <c r="D80" i="9"/>
  <c r="C80" i="9"/>
  <c r="D79" i="9"/>
  <c r="C79" i="9"/>
  <c r="D78" i="9"/>
  <c r="C78" i="9"/>
  <c r="D77" i="9"/>
  <c r="C77" i="9"/>
  <c r="D76" i="9"/>
  <c r="C76" i="9"/>
  <c r="D75" i="9"/>
  <c r="C75" i="9"/>
  <c r="D74" i="9"/>
  <c r="C74" i="9"/>
  <c r="D73" i="9"/>
  <c r="C73" i="9"/>
  <c r="D72" i="9"/>
  <c r="C72" i="9"/>
  <c r="D71" i="9"/>
  <c r="C71" i="9"/>
  <c r="D70" i="9"/>
  <c r="C70" i="9"/>
  <c r="D69" i="9"/>
  <c r="C69" i="9"/>
  <c r="D68" i="9"/>
  <c r="C68" i="9"/>
  <c r="D67" i="9"/>
  <c r="C67" i="9"/>
  <c r="D87" i="5"/>
  <c r="D86" i="5"/>
  <c r="D85" i="5"/>
  <c r="D84" i="5"/>
  <c r="D83" i="5"/>
  <c r="D82" i="5"/>
  <c r="D81" i="5"/>
  <c r="D80" i="5"/>
  <c r="D79" i="5"/>
  <c r="D78" i="5"/>
  <c r="D77" i="5"/>
  <c r="D76" i="5"/>
  <c r="D75" i="5"/>
  <c r="D74" i="5"/>
  <c r="D73" i="5"/>
  <c r="D72" i="5"/>
  <c r="D71" i="5"/>
  <c r="D70" i="5"/>
  <c r="D69" i="5"/>
  <c r="D68" i="5"/>
  <c r="D67" i="5"/>
  <c r="E67" i="5"/>
  <c r="O465" i="10" l="1"/>
  <c r="K465" i="10"/>
  <c r="O464" i="10"/>
  <c r="K464" i="10"/>
  <c r="L451" i="10"/>
  <c r="H451" i="10"/>
  <c r="E451" i="10"/>
  <c r="L450" i="10"/>
  <c r="H450" i="10"/>
  <c r="C449" i="10"/>
  <c r="AG388" i="10"/>
  <c r="AG387" i="10"/>
  <c r="AG386" i="10"/>
  <c r="AG385" i="10"/>
  <c r="AD385" i="10"/>
  <c r="AA385" i="10"/>
  <c r="AG380" i="10"/>
  <c r="AG379" i="10"/>
  <c r="AG378" i="10"/>
  <c r="AG377" i="10"/>
  <c r="AD377" i="10"/>
  <c r="AA377" i="10"/>
  <c r="AG372" i="10"/>
  <c r="AG371" i="10"/>
  <c r="AG370" i="10"/>
  <c r="AG369" i="10"/>
  <c r="AD369" i="10"/>
  <c r="AA369" i="10"/>
  <c r="AE221" i="10"/>
  <c r="C221" i="10"/>
  <c r="AE220" i="10"/>
  <c r="Y210" i="10"/>
  <c r="Y209" i="10"/>
  <c r="Y208" i="10"/>
  <c r="AG113" i="10"/>
  <c r="AG112" i="10"/>
  <c r="AG111" i="10"/>
  <c r="AG110" i="10"/>
  <c r="I88" i="10"/>
  <c r="O62" i="10"/>
  <c r="K62" i="10"/>
  <c r="G62" i="10"/>
  <c r="O61" i="10"/>
  <c r="K61" i="10"/>
  <c r="G61" i="10"/>
  <c r="S60" i="10"/>
  <c r="S59" i="10"/>
  <c r="S58" i="10"/>
  <c r="S57" i="10"/>
  <c r="S56" i="10"/>
  <c r="AA41" i="10"/>
  <c r="W41" i="10"/>
  <c r="S41" i="10"/>
  <c r="O41" i="10"/>
  <c r="K41" i="10"/>
  <c r="F41" i="10"/>
  <c r="AE40" i="10"/>
  <c r="AE39" i="10"/>
  <c r="AE38" i="10"/>
  <c r="Y8" i="10"/>
  <c r="Y7" i="10"/>
  <c r="E87" i="9"/>
  <c r="E86" i="9"/>
  <c r="E85" i="9"/>
  <c r="E84" i="9"/>
  <c r="E83" i="9"/>
  <c r="E82" i="9"/>
  <c r="E81" i="9"/>
  <c r="E80" i="9"/>
  <c r="E79" i="9"/>
  <c r="E78" i="9"/>
  <c r="E77" i="9"/>
  <c r="E75" i="9"/>
  <c r="E74" i="9"/>
  <c r="E73" i="9"/>
  <c r="E70" i="9"/>
  <c r="E68" i="9"/>
  <c r="E67" i="9"/>
  <c r="N2" i="9"/>
  <c r="E87" i="5"/>
  <c r="E86" i="5"/>
  <c r="E85" i="5"/>
  <c r="E84" i="5"/>
  <c r="E83" i="5"/>
  <c r="E82" i="5"/>
  <c r="E81" i="5"/>
  <c r="E80" i="5"/>
  <c r="E79" i="5"/>
  <c r="E78" i="5"/>
  <c r="E77" i="5"/>
  <c r="E75" i="5"/>
  <c r="E74" i="5"/>
  <c r="E73" i="5"/>
  <c r="E70" i="5"/>
  <c r="E68" i="5"/>
  <c r="I88" i="4"/>
  <c r="C221" i="4" l="1"/>
  <c r="C449" i="4"/>
  <c r="N2" i="5"/>
  <c r="AG378" i="4"/>
  <c r="AG379" i="4"/>
  <c r="AG380" i="4"/>
  <c r="AG370" i="4"/>
  <c r="AG371" i="4"/>
  <c r="AG372" i="4"/>
  <c r="K465" i="4" l="1"/>
  <c r="K464" i="4"/>
  <c r="L451" i="4"/>
  <c r="L450" i="4"/>
  <c r="H451" i="4"/>
  <c r="H450" i="4"/>
  <c r="Y8" i="4" l="1"/>
  <c r="Y7" i="4"/>
  <c r="AE221" i="4" l="1"/>
  <c r="AG113" i="4"/>
  <c r="AG112" i="4"/>
  <c r="AG111" i="4"/>
  <c r="AG110" i="4"/>
  <c r="AG388" i="4"/>
  <c r="AG387" i="4"/>
  <c r="AG386" i="4"/>
  <c r="AG385" i="4"/>
  <c r="AG377" i="4"/>
  <c r="AG369" i="4"/>
  <c r="Y208" i="4"/>
  <c r="Y209" i="4"/>
  <c r="Y210" i="4"/>
  <c r="O62" i="4"/>
  <c r="K62" i="4"/>
  <c r="AE40" i="4"/>
  <c r="AE39" i="4"/>
  <c r="AE38" i="4"/>
  <c r="O41" i="4"/>
  <c r="O465" i="4"/>
  <c r="O464" i="4"/>
  <c r="E451" i="4"/>
  <c r="AD369" i="4"/>
  <c r="AA369" i="4"/>
  <c r="AD377" i="4"/>
  <c r="AA377" i="4"/>
  <c r="AD385" i="4"/>
  <c r="AA385" i="4"/>
  <c r="AE220" i="4" l="1"/>
  <c r="S57" i="4"/>
  <c r="S56" i="4"/>
  <c r="S58" i="4"/>
  <c r="AA41" i="4"/>
  <c r="W41" i="4"/>
  <c r="S41" i="4"/>
  <c r="K41" i="4"/>
  <c r="F41" i="4"/>
  <c r="S60" i="4"/>
  <c r="S59" i="4"/>
  <c r="G62" i="4"/>
  <c r="O61" i="4"/>
  <c r="K61" i="4"/>
  <c r="G61" i="4"/>
  <c r="B22" i="3" l="1"/>
  <c r="B21" i="3"/>
  <c r="B20" i="3"/>
  <c r="B19" i="3"/>
  <c r="R551" i="4" l="1"/>
  <c r="C742" i="10"/>
  <c r="C463" i="10"/>
  <c r="D79" i="10"/>
  <c r="G16" i="10"/>
  <c r="W710" i="10"/>
  <c r="C210" i="10"/>
  <c r="G18" i="10"/>
  <c r="D106" i="10"/>
  <c r="C72" i="10"/>
  <c r="F16" i="10"/>
  <c r="Y713" i="10"/>
  <c r="G14" i="10"/>
  <c r="F18" i="10"/>
  <c r="C62" i="10"/>
  <c r="E33" i="10"/>
  <c r="E450" i="10"/>
  <c r="G22" i="10"/>
  <c r="G12" i="10"/>
  <c r="F22" i="10"/>
  <c r="R551" i="10"/>
  <c r="C448" i="10"/>
  <c r="F20" i="10"/>
  <c r="G8" i="10"/>
  <c r="D53" i="10"/>
  <c r="G10" i="10"/>
  <c r="F465" i="10"/>
  <c r="W520" i="10"/>
  <c r="V415" i="10"/>
  <c r="U180" i="10"/>
  <c r="G20" i="10"/>
  <c r="V515" i="10"/>
  <c r="C229" i="10"/>
  <c r="P19" i="10"/>
  <c r="D52" i="10"/>
  <c r="R278" i="10"/>
  <c r="B383" i="10"/>
  <c r="H551" i="4"/>
  <c r="C71" i="10"/>
  <c r="O713" i="10"/>
  <c r="G15" i="10"/>
  <c r="F15" i="10"/>
  <c r="C738" i="10"/>
  <c r="C462" i="10"/>
  <c r="P15" i="10"/>
  <c r="N710" i="10"/>
  <c r="B375" i="10"/>
  <c r="G13" i="10"/>
  <c r="C209" i="10"/>
  <c r="G11" i="10"/>
  <c r="G21" i="10"/>
  <c r="H551" i="10"/>
  <c r="F19" i="10"/>
  <c r="F17" i="10"/>
  <c r="F21" i="10"/>
  <c r="G9" i="10"/>
  <c r="L520" i="10"/>
  <c r="M415" i="10"/>
  <c r="O180" i="10"/>
  <c r="F464" i="10"/>
  <c r="L515" i="10"/>
  <c r="H278" i="10"/>
  <c r="G17" i="10"/>
  <c r="G19" i="10"/>
  <c r="G7" i="10"/>
  <c r="D217" i="10"/>
  <c r="E713" i="10"/>
  <c r="C220" i="10"/>
  <c r="E710" i="10"/>
  <c r="C208" i="10"/>
  <c r="D415" i="10"/>
  <c r="B367" i="10"/>
  <c r="I180" i="10"/>
  <c r="C222" i="10"/>
  <c r="C178" i="10"/>
  <c r="C228" i="4"/>
  <c r="C228" i="10"/>
  <c r="C222" i="4"/>
  <c r="C62" i="4"/>
  <c r="C229" i="4"/>
  <c r="G8" i="4"/>
  <c r="G12" i="4"/>
  <c r="C448" i="4"/>
  <c r="G22" i="4"/>
  <c r="G10" i="4"/>
  <c r="C463" i="4"/>
  <c r="G18" i="4"/>
  <c r="G14" i="4"/>
  <c r="C210" i="4"/>
  <c r="G20" i="4"/>
  <c r="G16" i="4"/>
  <c r="C72" i="4"/>
  <c r="F465" i="4"/>
  <c r="G13" i="4"/>
  <c r="G17" i="4"/>
  <c r="G15" i="4"/>
  <c r="G11" i="4"/>
  <c r="C462" i="4"/>
  <c r="G21" i="4"/>
  <c r="G9" i="4"/>
  <c r="G7" i="4"/>
  <c r="G19" i="4"/>
  <c r="C71" i="4"/>
  <c r="C209" i="4"/>
  <c r="F464" i="4"/>
  <c r="C178" i="4"/>
  <c r="C220" i="4"/>
  <c r="C208" i="4"/>
  <c r="Y713" i="4"/>
  <c r="C742" i="4"/>
  <c r="W710" i="4"/>
  <c r="D106" i="4"/>
  <c r="V415" i="4"/>
  <c r="E33" i="4"/>
  <c r="W520" i="4"/>
  <c r="V515" i="4"/>
  <c r="E450" i="4"/>
  <c r="C738" i="4"/>
  <c r="L520" i="4"/>
  <c r="L515" i="4"/>
  <c r="O713" i="4"/>
  <c r="N710" i="4"/>
  <c r="M415" i="4"/>
  <c r="E713" i="4"/>
  <c r="D415" i="4"/>
  <c r="E710" i="4"/>
  <c r="R278" i="4"/>
  <c r="B383" i="4"/>
  <c r="H278" i="4"/>
  <c r="B375" i="4"/>
  <c r="B367" i="4"/>
  <c r="D53" i="4"/>
  <c r="U180" i="4"/>
  <c r="D52" i="4"/>
  <c r="D79" i="4"/>
  <c r="P19" i="4"/>
  <c r="F16" i="4"/>
  <c r="F22" i="4"/>
  <c r="F20" i="4"/>
  <c r="F18" i="4"/>
  <c r="O180" i="4"/>
  <c r="P15" i="4"/>
  <c r="F17" i="4"/>
  <c r="F15" i="4"/>
  <c r="F21" i="4"/>
  <c r="F19" i="4"/>
  <c r="I180" i="4"/>
  <c r="D217" i="4"/>
  <c r="E72" i="5" l="1"/>
  <c r="E72" i="9"/>
  <c r="E71" i="5"/>
  <c r="E71" i="9"/>
  <c r="E69" i="5"/>
  <c r="E69" i="9"/>
  <c r="E76" i="5"/>
  <c r="E76" i="9"/>
</calcChain>
</file>

<file path=xl/sharedStrings.xml><?xml version="1.0" encoding="utf-8"?>
<sst xmlns="http://schemas.openxmlformats.org/spreadsheetml/2006/main" count="1964" uniqueCount="576">
  <si>
    <t>合計（男女計）</t>
    <rPh sb="0" eb="2">
      <t>ゴウケイ</t>
    </rPh>
    <rPh sb="3" eb="6">
      <t>ダンジョケイ</t>
    </rPh>
    <phoneticPr fontId="1"/>
  </si>
  <si>
    <t>うち男性</t>
    <rPh sb="2" eb="4">
      <t>ダンセイ</t>
    </rPh>
    <phoneticPr fontId="1"/>
  </si>
  <si>
    <t>うち女性</t>
    <rPh sb="2" eb="4">
      <t>ジョセイ</t>
    </rPh>
    <phoneticPr fontId="1"/>
  </si>
  <si>
    <t>人</t>
    <rPh sb="0" eb="1">
      <t>ヒト</t>
    </rPh>
    <phoneticPr fontId="1"/>
  </si>
  <si>
    <t>歳</t>
    <rPh sb="0" eb="1">
      <t>トシ</t>
    </rPh>
    <phoneticPr fontId="1"/>
  </si>
  <si>
    <t>年</t>
    <rPh sb="0" eb="1">
      <t>ネン</t>
    </rPh>
    <phoneticPr fontId="1"/>
  </si>
  <si>
    <t>調査年</t>
    <rPh sb="0" eb="3">
      <t>チョウサネン</t>
    </rPh>
    <phoneticPr fontId="1"/>
  </si>
  <si>
    <t>調査直近年度</t>
    <rPh sb="0" eb="2">
      <t>チョウサ</t>
    </rPh>
    <rPh sb="2" eb="6">
      <t>チョッキンネンド</t>
    </rPh>
    <phoneticPr fontId="1"/>
  </si>
  <si>
    <t>調査2期前年度</t>
    <rPh sb="0" eb="2">
      <t>チョウサ</t>
    </rPh>
    <rPh sb="3" eb="5">
      <t>キマエ</t>
    </rPh>
    <rPh sb="5" eb="7">
      <t>ネンド</t>
    </rPh>
    <phoneticPr fontId="1"/>
  </si>
  <si>
    <t>男性</t>
    <rPh sb="0" eb="2">
      <t>ダンセイ</t>
    </rPh>
    <phoneticPr fontId="1"/>
  </si>
  <si>
    <t>女性</t>
    <rPh sb="0" eb="2">
      <t>ジョセイ</t>
    </rPh>
    <phoneticPr fontId="1"/>
  </si>
  <si>
    <t>男女計</t>
    <rPh sb="0" eb="3">
      <t>ダンジョケイ</t>
    </rPh>
    <phoneticPr fontId="1"/>
  </si>
  <si>
    <t>その他</t>
    <rPh sb="2" eb="3">
      <t>ホカ</t>
    </rPh>
    <phoneticPr fontId="1"/>
  </si>
  <si>
    <t>注記</t>
    <rPh sb="0" eb="2">
      <t>チュウキ</t>
    </rPh>
    <phoneticPr fontId="1"/>
  </si>
  <si>
    <t>うち女性</t>
    <phoneticPr fontId="1"/>
  </si>
  <si>
    <t>合計（男女計）</t>
    <phoneticPr fontId="1"/>
  </si>
  <si>
    <t>（※参考）前回のご回答</t>
    <phoneticPr fontId="1"/>
  </si>
  <si>
    <t>円</t>
    <rPh sb="0" eb="1">
      <t>エン</t>
    </rPh>
    <phoneticPr fontId="1"/>
  </si>
  <si>
    <t>注記（条件等）</t>
    <rPh sb="0" eb="2">
      <t>チュウキ</t>
    </rPh>
    <rPh sb="3" eb="5">
      <t>ジョウケン</t>
    </rPh>
    <rPh sb="5" eb="6">
      <t>ナド</t>
    </rPh>
    <phoneticPr fontId="1"/>
  </si>
  <si>
    <t>調査3期前年度</t>
    <rPh sb="0" eb="2">
      <t>チョウサ</t>
    </rPh>
    <rPh sb="3" eb="5">
      <t>キマエ</t>
    </rPh>
    <rPh sb="5" eb="7">
      <t>ネンド</t>
    </rPh>
    <phoneticPr fontId="1"/>
  </si>
  <si>
    <t>調査4期前年度</t>
    <rPh sb="0" eb="2">
      <t>チョウサ</t>
    </rPh>
    <rPh sb="3" eb="5">
      <t>キマエ</t>
    </rPh>
    <rPh sb="5" eb="7">
      <t>ネンド</t>
    </rPh>
    <phoneticPr fontId="1"/>
  </si>
  <si>
    <t>各期末時点の従業員関連データをご回答ください</t>
    <rPh sb="0" eb="1">
      <t>カク</t>
    </rPh>
    <phoneticPr fontId="1"/>
  </si>
  <si>
    <t>時間／年</t>
    <rPh sb="0" eb="2">
      <t>ジカン</t>
    </rPh>
    <rPh sb="3" eb="4">
      <t>ネン</t>
    </rPh>
    <phoneticPr fontId="1"/>
  </si>
  <si>
    <t>円／月</t>
    <rPh sb="0" eb="1">
      <t>エン</t>
    </rPh>
    <rPh sb="2" eb="3">
      <t>ツキ</t>
    </rPh>
    <phoneticPr fontId="1"/>
  </si>
  <si>
    <t>多様な人材の能力活用・基本理念・取り組みについてご回答ください</t>
    <phoneticPr fontId="1"/>
  </si>
  <si>
    <t>Q7</t>
    <phoneticPr fontId="1"/>
  </si>
  <si>
    <t>Q6</t>
    <phoneticPr fontId="1"/>
  </si>
  <si>
    <t>現在（年月）</t>
    <rPh sb="0" eb="2">
      <t>ゲンザイ</t>
    </rPh>
    <rPh sb="3" eb="5">
      <t>ネンゲツ</t>
    </rPh>
    <phoneticPr fontId="1"/>
  </si>
  <si>
    <t>データの時点：</t>
    <rPh sb="4" eb="6">
      <t>ジテン</t>
    </rPh>
    <phoneticPr fontId="1"/>
  </si>
  <si>
    <t>女性人数</t>
    <rPh sb="0" eb="2">
      <t>ジョセイ</t>
    </rPh>
    <rPh sb="2" eb="4">
      <t>ニンズウ</t>
    </rPh>
    <phoneticPr fontId="1"/>
  </si>
  <si>
    <t>男性人数</t>
    <rPh sb="0" eb="2">
      <t>ダンセイ</t>
    </rPh>
    <rPh sb="2" eb="4">
      <t>ニンズウ</t>
    </rPh>
    <phoneticPr fontId="1"/>
  </si>
  <si>
    <t>外国人人数</t>
    <rPh sb="0" eb="3">
      <t>ガイコクジン</t>
    </rPh>
    <rPh sb="3" eb="5">
      <t>ニンズウ</t>
    </rPh>
    <phoneticPr fontId="1"/>
  </si>
  <si>
    <t>女性比率</t>
    <rPh sb="0" eb="2">
      <t>ジョセイ</t>
    </rPh>
    <rPh sb="2" eb="4">
      <t>ヒリツ</t>
    </rPh>
    <phoneticPr fontId="1"/>
  </si>
  <si>
    <t>人</t>
    <rPh sb="0" eb="1">
      <t>ニン</t>
    </rPh>
    <phoneticPr fontId="1"/>
  </si>
  <si>
    <t>％</t>
    <phoneticPr fontId="1"/>
  </si>
  <si>
    <t>部署名：</t>
    <rPh sb="0" eb="3">
      <t>ブショメイ</t>
    </rPh>
    <phoneticPr fontId="1"/>
  </si>
  <si>
    <t>設置年月：</t>
    <rPh sb="0" eb="4">
      <t>セッチネンゲツ</t>
    </rPh>
    <phoneticPr fontId="1"/>
  </si>
  <si>
    <t>障害者雇用の取り組みについてご回答ください</t>
    <phoneticPr fontId="1"/>
  </si>
  <si>
    <t>Q8</t>
    <phoneticPr fontId="1"/>
  </si>
  <si>
    <t>障害者雇用率に関する目標値</t>
    <phoneticPr fontId="1"/>
  </si>
  <si>
    <t>Q9</t>
    <phoneticPr fontId="1"/>
  </si>
  <si>
    <t>年次有給休暇の取得状況についてご回答ください</t>
    <phoneticPr fontId="1"/>
  </si>
  <si>
    <t>有休付与日数</t>
    <phoneticPr fontId="1"/>
  </si>
  <si>
    <t>※いずれも全従業員平均ベース（合計ではありません）。有休付与日数は繰越分を除く</t>
    <phoneticPr fontId="1"/>
  </si>
  <si>
    <t>日</t>
    <rPh sb="0" eb="1">
      <t>ニチ</t>
    </rPh>
    <phoneticPr fontId="1"/>
  </si>
  <si>
    <t>Q10</t>
  </si>
  <si>
    <t>Q11</t>
  </si>
  <si>
    <t>勤務形態の柔軟化に関する諸制度</t>
    <phoneticPr fontId="1"/>
  </si>
  <si>
    <t>有・無</t>
    <rPh sb="0" eb="1">
      <t>タモツ</t>
    </rPh>
    <rPh sb="2" eb="3">
      <t>ム</t>
    </rPh>
    <phoneticPr fontId="1"/>
  </si>
  <si>
    <r>
      <t>制度の概要</t>
    </r>
    <r>
      <rPr>
        <sz val="10"/>
        <color theme="1"/>
        <rFont val="游ゴシック"/>
        <family val="3"/>
        <charset val="128"/>
        <scheme val="minor"/>
      </rPr>
      <t>（具体的な実績でも結構です）</t>
    </r>
    <phoneticPr fontId="1"/>
  </si>
  <si>
    <t>特例子会社名
（主要2社まで）</t>
  </si>
  <si>
    <t>　認められている条件（検討中を含む）について（すべて選択）</t>
    <phoneticPr fontId="1"/>
  </si>
  <si>
    <t>●場所</t>
  </si>
  <si>
    <t>●対象</t>
  </si>
  <si>
    <t>●利用（実施）率</t>
  </si>
  <si>
    <t>　認められている条件について（すべて選択）</t>
    <phoneticPr fontId="1"/>
  </si>
  <si>
    <t>●業務範囲</t>
    <phoneticPr fontId="1"/>
  </si>
  <si>
    <t>●時間・役職</t>
    <phoneticPr fontId="1"/>
  </si>
  <si>
    <t>1．あり</t>
  </si>
  <si>
    <t>4．その他：</t>
  </si>
  <si>
    <t>4．その他：</t>
    <rPh sb="4" eb="5">
      <t>タ</t>
    </rPh>
    <phoneticPr fontId="1"/>
  </si>
  <si>
    <t>1．自宅</t>
  </si>
  <si>
    <t>1．特定の部署・職種</t>
  </si>
  <si>
    <t>副業・兼業の状況について（1つ選択）</t>
  </si>
  <si>
    <t>➡ 上記で「1．認めている」を選択した場合にご回答ください</t>
  </si>
  <si>
    <t>1．内容にかかわらず認めている</t>
  </si>
  <si>
    <t>1．休日のみ認める</t>
  </si>
  <si>
    <t>Q1</t>
  </si>
  <si>
    <t>残業時間削減に関する取り組みについて（1つ選択）</t>
  </si>
  <si>
    <t>1．行っている</t>
  </si>
  <si>
    <t>残業時間削減のための具体的な取り組みをご回答ください（150字程度以内）</t>
  </si>
  <si>
    <t>多様な人材の能力活用・登用を目的とした専任部署の有無（1つ選択）</t>
  </si>
  <si>
    <t>1．専任部署あり</t>
  </si>
  <si>
    <t>LGBTに関する取り組みの実施状況について（1つ選択）</t>
  </si>
  <si>
    <t>1．行っている</t>
    <rPh sb="2" eb="3">
      <t>オコナ</t>
    </rPh>
    <phoneticPr fontId="1"/>
  </si>
  <si>
    <t>LGBTに関する具体的な取り組みをご回答ください（100字程度以内）</t>
  </si>
  <si>
    <t>ダイバーシティ推進の中長期ビジョンをご回答ください（100字程度以内）</t>
  </si>
  <si>
    <t>2．なし</t>
  </si>
  <si>
    <t>2．導入していない</t>
  </si>
  <si>
    <t>2．サテライトオフィス等</t>
  </si>
  <si>
    <t>2．特定の従業員（子育て期・介護期等）</t>
  </si>
  <si>
    <t>2．認めていない</t>
  </si>
  <si>
    <t>2．本業に影響しない範囲で認めている</t>
  </si>
  <si>
    <t>2．就業時間外のみ認める</t>
  </si>
  <si>
    <t>Q2</t>
  </si>
  <si>
    <t>2．行っていない</t>
    <rPh sb="2" eb="3">
      <t>オコナ</t>
    </rPh>
    <phoneticPr fontId="1"/>
  </si>
  <si>
    <t>3．設立予定</t>
    <rPh sb="2" eb="4">
      <t>セツリツ</t>
    </rPh>
    <rPh sb="4" eb="6">
      <t>ヨテイ</t>
    </rPh>
    <phoneticPr fontId="1"/>
  </si>
  <si>
    <t>上記以外の制度がある場合はその制度名と概要を3つまでご回答ください</t>
  </si>
  <si>
    <t>3．試験的に導入・検討中</t>
    <rPh sb="5" eb="7">
      <t>ドウニュウ</t>
    </rPh>
    <rPh sb="8" eb="10">
      <t>ケントウ</t>
    </rPh>
    <rPh sb="10" eb="11">
      <t>チュウ</t>
    </rPh>
    <phoneticPr fontId="1"/>
  </si>
  <si>
    <t>3．カフェ等</t>
  </si>
  <si>
    <t>3．特に限定していない</t>
  </si>
  <si>
    <t>3．検討中</t>
    <rPh sb="2" eb="4">
      <t>ケントウ</t>
    </rPh>
    <rPh sb="4" eb="5">
      <t>チュウ</t>
    </rPh>
    <phoneticPr fontId="1"/>
  </si>
  <si>
    <t>3．一定の役職以上：</t>
    <rPh sb="2" eb="4">
      <t>イッテイ</t>
    </rPh>
    <rPh sb="5" eb="7">
      <t>ヤクショク</t>
    </rPh>
    <rPh sb="7" eb="9">
      <t>イジョウ</t>
    </rPh>
    <phoneticPr fontId="1"/>
  </si>
  <si>
    <t>3．把握していない</t>
  </si>
  <si>
    <t>3．その他：</t>
  </si>
  <si>
    <t>Q3</t>
  </si>
  <si>
    <t>30歳平均</t>
  </si>
  <si>
    <t>30歳最高</t>
  </si>
  <si>
    <t>30歳最低</t>
  </si>
  <si>
    <t>3．設置予定あり</t>
  </si>
  <si>
    <t>3．作成予定</t>
    <rPh sb="2" eb="4">
      <t>サクセイ</t>
    </rPh>
    <phoneticPr fontId="1"/>
  </si>
  <si>
    <t>3．今後予定</t>
    <rPh sb="2" eb="4">
      <t>コンゴ</t>
    </rPh>
    <rPh sb="4" eb="6">
      <t>ヨテイ</t>
    </rPh>
    <phoneticPr fontId="1"/>
  </si>
  <si>
    <t>4．公共交通機関（新幹線車内・航空機機内等）</t>
  </si>
  <si>
    <t>4．一定の年齢層のみ：</t>
    <rPh sb="0" eb="11">
      <t>タ</t>
    </rPh>
    <phoneticPr fontId="1"/>
  </si>
  <si>
    <t>Q4</t>
  </si>
  <si>
    <t>5．その他：</t>
    <rPh sb="4" eb="5">
      <t>タ</t>
    </rPh>
    <phoneticPr fontId="1"/>
  </si>
  <si>
    <t>1．導入している</t>
  </si>
  <si>
    <t>5．一定の勤続期間に該当する従業員：</t>
    <rPh sb="2" eb="4">
      <t>イッテイ</t>
    </rPh>
    <rPh sb="5" eb="7">
      <t>キンゾク</t>
    </rPh>
    <rPh sb="7" eb="9">
      <t>キカン</t>
    </rPh>
    <rPh sb="10" eb="12">
      <t>ガイトウ</t>
    </rPh>
    <rPh sb="14" eb="17">
      <t>ジュウギョウイン</t>
    </rPh>
    <phoneticPr fontId="1"/>
  </si>
  <si>
    <t>6．その他：</t>
    <rPh sb="4" eb="5">
      <t>タ</t>
    </rPh>
    <phoneticPr fontId="1"/>
  </si>
  <si>
    <t>※導入されているものはすべて「あり」を選び、「あり」の場合のみ制度の概要をご回答ください</t>
    <phoneticPr fontId="1"/>
  </si>
  <si>
    <t>Q13</t>
  </si>
  <si>
    <t>産休、育児休業、看護休暇、介護休業等の状況についてご回答ください</t>
    <phoneticPr fontId="1"/>
  </si>
  <si>
    <t>法定どおり→</t>
    <phoneticPr fontId="1"/>
  </si>
  <si>
    <t>（該当する場合はチェックしてください）</t>
    <rPh sb="1" eb="3">
      <t>ガイトウ</t>
    </rPh>
    <rPh sb="5" eb="7">
      <t>バアイ</t>
    </rPh>
    <phoneticPr fontId="1"/>
  </si>
  <si>
    <t>法定以外の場合→</t>
    <rPh sb="2" eb="4">
      <t>イガイ</t>
    </rPh>
    <rPh sb="5" eb="7">
      <t>バアイ</t>
    </rPh>
    <phoneticPr fontId="1"/>
  </si>
  <si>
    <t>産前</t>
    <rPh sb="0" eb="2">
      <t>サンゼン</t>
    </rPh>
    <phoneticPr fontId="1"/>
  </si>
  <si>
    <t>週間</t>
    <rPh sb="0" eb="2">
      <t>シュウカン</t>
    </rPh>
    <phoneticPr fontId="1"/>
  </si>
  <si>
    <t>産後</t>
    <rPh sb="0" eb="2">
      <t>サンゴ</t>
    </rPh>
    <phoneticPr fontId="1"/>
  </si>
  <si>
    <t>産休期間の給与の概要</t>
  </si>
  <si>
    <t>　ご回答ください（雇用率は小数第2位まで、同3位を四捨五入）</t>
  </si>
  <si>
    <t>※記載基準はいずれも有価証券報告書記載の単体ベース。「従業員の状況」の「提出会社の状況」でお願いいたします。</t>
    <phoneticPr fontId="1"/>
  </si>
  <si>
    <t>　なお、時点・基準が上記と異なる場合は、具体的な内容を注記欄にご回答ください</t>
    <phoneticPr fontId="1"/>
  </si>
  <si>
    <t>Q5</t>
  </si>
  <si>
    <t>3．自営・家業のみ認めている</t>
  </si>
  <si>
    <t>2．「1．」以外の1年間</t>
    <phoneticPr fontId="1"/>
  </si>
  <si>
    <t>早期退職制度利用</t>
    <rPh sb="0" eb="4">
      <t>ソウキタイショク</t>
    </rPh>
    <rPh sb="4" eb="6">
      <t>セイド</t>
    </rPh>
    <rPh sb="6" eb="8">
      <t>リヨウ</t>
    </rPh>
    <phoneticPr fontId="1"/>
  </si>
  <si>
    <t>内訳</t>
    <rPh sb="0" eb="2">
      <t>ウチワケ</t>
    </rPh>
    <phoneticPr fontId="1"/>
  </si>
  <si>
    <t>合計</t>
    <rPh sb="0" eb="2">
      <t>ゴウケイ</t>
    </rPh>
    <phoneticPr fontId="1"/>
  </si>
  <si>
    <t>自己都合</t>
    <rPh sb="0" eb="4">
      <t>ジコツゴウ</t>
    </rPh>
    <phoneticPr fontId="1"/>
  </si>
  <si>
    <t>単位</t>
    <rPh sb="0" eb="2">
      <t>タンイ</t>
    </rPh>
    <phoneticPr fontId="1"/>
  </si>
  <si>
    <t>数値</t>
    <rPh sb="0" eb="2">
      <t>スウチ</t>
    </rPh>
    <phoneticPr fontId="1"/>
  </si>
  <si>
    <r>
      <t>取得率</t>
    </r>
    <r>
      <rPr>
        <sz val="10"/>
        <color theme="1"/>
        <rFont val="游ゴシック"/>
        <family val="3"/>
        <charset val="128"/>
        <scheme val="minor"/>
      </rPr>
      <t>（小数第1位まで）</t>
    </r>
    <rPh sb="0" eb="3">
      <t>シュトクリツ</t>
    </rPh>
    <rPh sb="4" eb="6">
      <t>ショウスウ</t>
    </rPh>
    <rPh sb="6" eb="7">
      <t>ダイ</t>
    </rPh>
    <rPh sb="8" eb="9">
      <t>イ</t>
    </rPh>
    <phoneticPr fontId="1"/>
  </si>
  <si>
    <t>産休期間</t>
    <phoneticPr fontId="1"/>
  </si>
  <si>
    <t>各取得者数・育児休業取得率・復職率</t>
    <phoneticPr fontId="1"/>
  </si>
  <si>
    <t>※取得者数はいずれも制度取得開始時点ベースで該当人数をカウントしてください</t>
    <phoneticPr fontId="1"/>
  </si>
  <si>
    <t>人</t>
    <rPh sb="0" eb="1">
      <t>ニン</t>
    </rPh>
    <phoneticPr fontId="1"/>
  </si>
  <si>
    <t>人（</t>
    <rPh sb="0" eb="1">
      <t>ニン</t>
    </rPh>
    <phoneticPr fontId="1"/>
  </si>
  <si>
    <t>）人</t>
    <rPh sb="1" eb="2">
      <t>ニン</t>
    </rPh>
    <phoneticPr fontId="1"/>
  </si>
  <si>
    <t>1．法定どおり</t>
    <phoneticPr fontId="1"/>
  </si>
  <si>
    <t>2．日数は法定どおりで有給</t>
    <phoneticPr fontId="1"/>
  </si>
  <si>
    <t>介護休業期間（最長）</t>
    <phoneticPr fontId="1"/>
  </si>
  <si>
    <t>年</t>
    <rPh sb="0" eb="1">
      <t>ネン</t>
    </rPh>
    <phoneticPr fontId="1"/>
  </si>
  <si>
    <t>カ月</t>
    <rPh sb="1" eb="2">
      <t>ゲツ</t>
    </rPh>
    <phoneticPr fontId="1"/>
  </si>
  <si>
    <t>日</t>
    <rPh sb="0" eb="1">
      <t>ニチ</t>
    </rPh>
    <phoneticPr fontId="1"/>
  </si>
  <si>
    <t>その他：</t>
    <phoneticPr fontId="1"/>
  </si>
  <si>
    <t>介護休業取得者数</t>
  </si>
  <si>
    <t>Q12</t>
    <phoneticPr fontId="1"/>
  </si>
  <si>
    <t>Q14</t>
    <phoneticPr fontId="1"/>
  </si>
  <si>
    <t>5．事業所内託児施設の運営</t>
  </si>
  <si>
    <t>全体合計</t>
  </si>
  <si>
    <t>うち男性</t>
  </si>
  <si>
    <t>（単位：人）</t>
    <rPh sb="1" eb="3">
      <t>タンイ</t>
    </rPh>
    <rPh sb="4" eb="5">
      <t>ヒト</t>
    </rPh>
    <phoneticPr fontId="1"/>
  </si>
  <si>
    <t>高卒・他</t>
    <phoneticPr fontId="1"/>
  </si>
  <si>
    <t>うち女性</t>
    <phoneticPr fontId="1"/>
  </si>
  <si>
    <t>中途採用状況についてご回答ください</t>
    <phoneticPr fontId="1"/>
  </si>
  <si>
    <t>Q15</t>
    <phoneticPr fontId="1"/>
  </si>
  <si>
    <t>Q16</t>
    <phoneticPr fontId="1"/>
  </si>
  <si>
    <t>非正規から正社員への最近の登用事例等をご回答ください（100字程度以内）</t>
    <phoneticPr fontId="1"/>
  </si>
  <si>
    <t>Q17</t>
    <phoneticPr fontId="1"/>
  </si>
  <si>
    <t>人権・労働問題等の対応についてご回答ください</t>
    <phoneticPr fontId="1"/>
  </si>
  <si>
    <t>1．行っている</t>
    <phoneticPr fontId="1"/>
  </si>
  <si>
    <t>2．行っていない</t>
    <phoneticPr fontId="1"/>
  </si>
  <si>
    <t>2．していない</t>
    <phoneticPr fontId="1"/>
  </si>
  <si>
    <t>3．検討中</t>
    <phoneticPr fontId="1"/>
  </si>
  <si>
    <t>Q18</t>
    <phoneticPr fontId="1"/>
  </si>
  <si>
    <t>●費用</t>
  </si>
  <si>
    <t>2．把握していない</t>
    <phoneticPr fontId="1"/>
  </si>
  <si>
    <t>円</t>
    <rPh sb="0" eb="1">
      <t>エン</t>
    </rPh>
    <phoneticPr fontId="1"/>
  </si>
  <si>
    <t>●時間</t>
    <rPh sb="1" eb="3">
      <t>ジカン</t>
    </rPh>
    <phoneticPr fontId="1"/>
  </si>
  <si>
    <t>時間</t>
    <rPh sb="0" eb="2">
      <t>ジカン</t>
    </rPh>
    <phoneticPr fontId="1"/>
  </si>
  <si>
    <t>注記（研修費用・時間）</t>
    <rPh sb="0" eb="2">
      <t>チュウキ</t>
    </rPh>
    <rPh sb="3" eb="5">
      <t>ケンシュウ</t>
    </rPh>
    <rPh sb="5" eb="7">
      <t>ヒヨウ</t>
    </rPh>
    <rPh sb="8" eb="10">
      <t>ジカン</t>
    </rPh>
    <phoneticPr fontId="1"/>
  </si>
  <si>
    <t>1．従業員に公開</t>
    <phoneticPr fontId="1"/>
  </si>
  <si>
    <t>2．従業員に非公開</t>
    <phoneticPr fontId="1"/>
  </si>
  <si>
    <t>1．本人に公開</t>
    <phoneticPr fontId="1"/>
  </si>
  <si>
    <t>2．本人に非公開</t>
    <phoneticPr fontId="1"/>
  </si>
  <si>
    <t>6．上司以外の従業員による評価</t>
    <phoneticPr fontId="1"/>
  </si>
  <si>
    <t>2．制度はあるが十分に整備されていない</t>
    <phoneticPr fontId="1"/>
  </si>
  <si>
    <t>海外での人事制度、評価制度について、具体例や最近の取り組みをご回答ください（200字程度以内）</t>
    <phoneticPr fontId="1"/>
  </si>
  <si>
    <t>1．現業務に関係する内容のみ</t>
    <phoneticPr fontId="1"/>
  </si>
  <si>
    <t>2．現業務と今後の業務に関係する可能性がある内容のみ</t>
    <phoneticPr fontId="1"/>
  </si>
  <si>
    <t>3．会社業務のいずれかに関係する内容</t>
    <rPh sb="2" eb="4">
      <t>カイシャ</t>
    </rPh>
    <rPh sb="4" eb="6">
      <t>ギョウム</t>
    </rPh>
    <rPh sb="12" eb="14">
      <t>カンケイ</t>
    </rPh>
    <rPh sb="16" eb="18">
      <t>ナイヨウ</t>
    </rPh>
    <phoneticPr fontId="1"/>
  </si>
  <si>
    <t>5．その他：</t>
    <phoneticPr fontId="1"/>
  </si>
  <si>
    <t>Q19</t>
    <phoneticPr fontId="1"/>
  </si>
  <si>
    <t>幅広い年齢層の人材が活躍する機会提供についてご回答ください</t>
    <phoneticPr fontId="1"/>
  </si>
  <si>
    <t>キャリアコースの違い（勤務形態・処遇等、検討中の場合も含む）について、具体的にご回答ください（150字程度以内）</t>
    <phoneticPr fontId="1"/>
  </si>
  <si>
    <t>若手社員の成長やスキルアップを目的とした取り組みについて（すべて選択）</t>
    <phoneticPr fontId="1"/>
  </si>
  <si>
    <t>1．新規事業提案機会の提供</t>
    <phoneticPr fontId="1"/>
  </si>
  <si>
    <t>3．取引先への出向</t>
    <phoneticPr fontId="1"/>
  </si>
  <si>
    <t>2．子会社社長に任命</t>
    <phoneticPr fontId="1"/>
  </si>
  <si>
    <t>4．ベンチャー企業への出向</t>
    <phoneticPr fontId="1"/>
  </si>
  <si>
    <t>5．希望するプロジェクトへ配置</t>
    <phoneticPr fontId="1"/>
  </si>
  <si>
    <t>6．国内留学支援</t>
    <phoneticPr fontId="1"/>
  </si>
  <si>
    <t>7．海外留学支援</t>
    <phoneticPr fontId="1"/>
  </si>
  <si>
    <t>8．その他：</t>
    <phoneticPr fontId="1"/>
  </si>
  <si>
    <t>2．以前はあったが現在は廃止</t>
    <phoneticPr fontId="1"/>
  </si>
  <si>
    <t>3．以前からなし</t>
    <rPh sb="2" eb="4">
      <t>イゼン</t>
    </rPh>
    <phoneticPr fontId="1"/>
  </si>
  <si>
    <t>1．あり</t>
    <phoneticPr fontId="1"/>
  </si>
  <si>
    <t>1．短時間勤務制度</t>
  </si>
  <si>
    <t>2．フレックスタイム制度</t>
  </si>
  <si>
    <t>3．始業・終業時刻の繰り上げ・繰り下げ</t>
  </si>
  <si>
    <t>4．所定外労働をさせない制度</t>
  </si>
  <si>
    <t>6．育児サービス費用を補助する制度</t>
  </si>
  <si>
    <t>7．その他：</t>
  </si>
  <si>
    <t>1．職歴や経験した役割</t>
  </si>
  <si>
    <t>2．社内資格</t>
  </si>
  <si>
    <t>3．社外資格</t>
  </si>
  <si>
    <t>1．グローバルで統一された制度あり</t>
  </si>
  <si>
    <t>2．不可</t>
  </si>
  <si>
    <t>4．制約なし</t>
  </si>
  <si>
    <t>1．従前と同格の専門職</t>
    <phoneticPr fontId="1"/>
  </si>
  <si>
    <t>2．従前より軽い役割の専門職</t>
    <phoneticPr fontId="1"/>
  </si>
  <si>
    <t>（</t>
    <phoneticPr fontId="1"/>
  </si>
  <si>
    <t>歳</t>
    <rPh sb="0" eb="1">
      <t>サイ</t>
    </rPh>
    <phoneticPr fontId="1"/>
  </si>
  <si>
    <t>2．定年なし</t>
    <phoneticPr fontId="1"/>
  </si>
  <si>
    <t>定年後の就業機会確保の取り組みについて（すべて選択）</t>
    <phoneticPr fontId="1"/>
  </si>
  <si>
    <t>～</t>
    <phoneticPr fontId="1"/>
  </si>
  <si>
    <t>最短（</t>
    <phoneticPr fontId="1"/>
  </si>
  <si>
    <t>）歳</t>
    <phoneticPr fontId="1"/>
  </si>
  <si>
    <r>
      <t>）歳</t>
    </r>
    <r>
      <rPr>
        <sz val="9"/>
        <color theme="1"/>
        <rFont val="游ゴシック"/>
        <family val="3"/>
        <charset val="128"/>
        <scheme val="minor"/>
      </rPr>
      <t>※1</t>
    </r>
    <phoneticPr fontId="1"/>
  </si>
  <si>
    <t>Q20</t>
    <phoneticPr fontId="1"/>
  </si>
  <si>
    <t>キャリア形成の支援についてご回答ください</t>
    <phoneticPr fontId="1"/>
  </si>
  <si>
    <t>1．開示している</t>
    <phoneticPr fontId="1"/>
  </si>
  <si>
    <t>2．開示していない</t>
    <phoneticPr fontId="1"/>
  </si>
  <si>
    <t>2．不定期に実施</t>
    <phoneticPr fontId="1"/>
  </si>
  <si>
    <t>1．人事部の担当者</t>
    <phoneticPr fontId="1"/>
  </si>
  <si>
    <t>2．人事部以外の社内の専門家</t>
    <phoneticPr fontId="1"/>
  </si>
  <si>
    <t>4．上司・上長</t>
    <phoneticPr fontId="1"/>
  </si>
  <si>
    <t>2．なし</t>
    <phoneticPr fontId="1"/>
  </si>
  <si>
    <t>1．手挙げ制度（自ら希望を出せる仕組み）</t>
    <phoneticPr fontId="1"/>
  </si>
  <si>
    <t>2．公募制度</t>
    <phoneticPr fontId="1"/>
  </si>
  <si>
    <t>3．資格認定制度</t>
    <phoneticPr fontId="1"/>
  </si>
  <si>
    <t>3．導入予定</t>
    <rPh sb="2" eb="4">
      <t>ドウニュウ</t>
    </rPh>
    <rPh sb="4" eb="6">
      <t>ヨテイ</t>
    </rPh>
    <phoneticPr fontId="1"/>
  </si>
  <si>
    <t>2．制度はないが実績あり</t>
    <phoneticPr fontId="1"/>
  </si>
  <si>
    <t>4．制度・実績ともになし</t>
    <rPh sb="2" eb="4">
      <t>セイド</t>
    </rPh>
    <rPh sb="5" eb="7">
      <t>ジッセキ</t>
    </rPh>
    <phoneticPr fontId="1"/>
  </si>
  <si>
    <t>3．制度はあるが実績なし</t>
    <rPh sb="2" eb="4">
      <t>セイド</t>
    </rPh>
    <rPh sb="8" eb="10">
      <t>ジッセキ</t>
    </rPh>
    <phoneticPr fontId="1"/>
  </si>
  <si>
    <t>1．制度・実績ともにあり</t>
    <phoneticPr fontId="1"/>
  </si>
  <si>
    <t>Q21</t>
    <phoneticPr fontId="1"/>
  </si>
  <si>
    <t>労働安全衛生の取り組みについてご回答ください</t>
    <phoneticPr fontId="1"/>
  </si>
  <si>
    <t>労働災害度数率、メンタルヘルス不調等に伴う休職者数についてご回答ください</t>
  </si>
  <si>
    <t>●労働災害度数率</t>
    <rPh sb="1" eb="8">
      <t>ロウドウサイガイドスウリツ</t>
    </rPh>
    <phoneticPr fontId="1"/>
  </si>
  <si>
    <t>●メンタルヘルス不調等に伴う休職者数</t>
    <rPh sb="8" eb="10">
      <t>フチョウ</t>
    </rPh>
    <rPh sb="10" eb="11">
      <t>ナド</t>
    </rPh>
    <rPh sb="12" eb="13">
      <t>トモナ</t>
    </rPh>
    <rPh sb="14" eb="16">
      <t>キュウショク</t>
    </rPh>
    <rPh sb="16" eb="17">
      <t>シャ</t>
    </rPh>
    <rPh sb="17" eb="18">
      <t>スウ</t>
    </rPh>
    <phoneticPr fontId="1"/>
  </si>
  <si>
    <t>メンタルヘルス対策の取り組み（50字程度以内）</t>
    <phoneticPr fontId="1"/>
  </si>
  <si>
    <t>表彰名・名称</t>
    <rPh sb="0" eb="2">
      <t>ヒョウショウ</t>
    </rPh>
    <rPh sb="2" eb="3">
      <t>メイ</t>
    </rPh>
    <rPh sb="4" eb="6">
      <t>メイショウ</t>
    </rPh>
    <phoneticPr fontId="1"/>
  </si>
  <si>
    <t>介護休暇の日数について（1つ選択）</t>
  </si>
  <si>
    <t>人権尊重・差別禁止等の人権方針の有無（1つ選択）</t>
  </si>
  <si>
    <t>企業活動によって発生しうる人権問題の把握や防止・対処の取り組み（人権デューデリジェンス）について（1つ選択）</t>
  </si>
  <si>
    <t>ILO（国際労働機関）中核的労働基準を尊重した経営の実施について（1つ選択）</t>
  </si>
  <si>
    <t>人材育成・人材活用に関する基本方針の有無（1つ選択）</t>
  </si>
  <si>
    <t>能力・業績評価基準（従業員用）の公開について（1つ選択）</t>
  </si>
  <si>
    <t>海外事業所等での人事制度、評価制度について（1つ選択）</t>
  </si>
  <si>
    <t>研修（社外研修を含む）の自由選択の可否（1つ選択）</t>
  </si>
  <si>
    <t>➡ 上記で「1．可能（一部のみ可能も含む）」を選択した場合、選択時の条件についてご回答ください（1つ選択）</t>
  </si>
  <si>
    <t>➡ 上記で「1．あり」を選択した場合、役職定年後の主な職種・ポジションについてご回答ください （1つ選択）</t>
  </si>
  <si>
    <t>モデルとなるキャリアパス・キャリアマップ等の提示の有無（1つ選択）</t>
  </si>
  <si>
    <t>社内における部署別の業務遂行に必要なスキルの開示について（1つ選択）</t>
  </si>
  <si>
    <t>新たな業務（現業務以外）にチャレンジしようとする従業員を支援する制度の有無（1つ選択）</t>
  </si>
  <si>
    <t>転職を理由として退職した従業員の再雇用制度・実績の有無（1つ選択）</t>
  </si>
  <si>
    <t>労働安全衛生マネジメントシステムの構築の有無（1つ選択）</t>
  </si>
  <si>
    <t>男女間における賃金格差の有無（1つ選択）</t>
    <phoneticPr fontId="1"/>
  </si>
  <si>
    <t>4．自己評価</t>
  </si>
  <si>
    <t>5．上司による評価</t>
  </si>
  <si>
    <t>3．従前より軽い役割のライン職</t>
    <rPh sb="2" eb="4">
      <t>ジュウゼン</t>
    </rPh>
    <rPh sb="6" eb="7">
      <t>カル</t>
    </rPh>
    <rPh sb="8" eb="10">
      <t>ヤクワリ</t>
    </rPh>
    <rPh sb="14" eb="15">
      <t>ショク</t>
    </rPh>
    <phoneticPr fontId="1"/>
  </si>
  <si>
    <t>1．定期的に実施</t>
  </si>
  <si>
    <t>3．実施していない</t>
    <rPh sb="2" eb="4">
      <t>ジッシ</t>
    </rPh>
    <phoneticPr fontId="1"/>
  </si>
  <si>
    <t>4．検討中</t>
    <rPh sb="2" eb="4">
      <t>ケントウ</t>
    </rPh>
    <rPh sb="4" eb="5">
      <t>チュウ</t>
    </rPh>
    <phoneticPr fontId="1"/>
  </si>
  <si>
    <t>●期間（1つ選択）</t>
    <phoneticPr fontId="1"/>
  </si>
  <si>
    <t>会社都合</t>
    <rPh sb="0" eb="2">
      <t>カイシャ</t>
    </rPh>
    <rPh sb="2" eb="4">
      <t>ツゴウ</t>
    </rPh>
    <phoneticPr fontId="1"/>
  </si>
  <si>
    <t>転籍</t>
    <rPh sb="0" eb="2">
      <t>テンセキ</t>
    </rPh>
    <phoneticPr fontId="1"/>
  </si>
  <si>
    <t>30歳未満</t>
    <phoneticPr fontId="1"/>
  </si>
  <si>
    <t>（参考）合計値　</t>
    <rPh sb="1" eb="3">
      <t>サンコウ</t>
    </rPh>
    <rPh sb="4" eb="6">
      <t>ゴウケイ</t>
    </rPh>
    <rPh sb="6" eb="7">
      <t>チ</t>
    </rPh>
    <phoneticPr fontId="1"/>
  </si>
  <si>
    <t>（参考）男女合計値</t>
    <phoneticPr fontId="1"/>
  </si>
  <si>
    <t>（参考）内訳合計値</t>
    <phoneticPr fontId="1"/>
  </si>
  <si>
    <r>
      <t>項目</t>
    </r>
    <r>
      <rPr>
        <sz val="10"/>
        <color theme="1"/>
        <rFont val="游ゴシック"/>
        <family val="3"/>
        <charset val="128"/>
        <scheme val="minor"/>
      </rPr>
      <t>（従業員1人当たり）</t>
    </r>
    <rPh sb="0" eb="2">
      <t>コウモク</t>
    </rPh>
    <rPh sb="3" eb="6">
      <t>ジュウギョウイン</t>
    </rPh>
    <rPh sb="7" eb="8">
      <t>ニン</t>
    </rPh>
    <rPh sb="8" eb="9">
      <t>ア</t>
    </rPh>
    <phoneticPr fontId="1"/>
  </si>
  <si>
    <t>検討中</t>
    <rPh sb="0" eb="3">
      <t>ケントウチュウ</t>
    </rPh>
    <phoneticPr fontId="1"/>
  </si>
  <si>
    <t>（参考）計算取得率</t>
    <rPh sb="4" eb="6">
      <t>ケイサン</t>
    </rPh>
    <rPh sb="6" eb="9">
      <t>シュトクリツ</t>
    </rPh>
    <phoneticPr fontId="1"/>
  </si>
  <si>
    <t>※法令で定められているもの以外で、導入されているものはすべて「あり」を選び、「あり」の場合のみ制度の概要をご回答ください</t>
    <phoneticPr fontId="1"/>
  </si>
  <si>
    <t>上記以外の制度がある場合はその制度名と概要を3つまでご回答ください</t>
    <phoneticPr fontId="1"/>
  </si>
  <si>
    <t>本シートには本電子調査表の制御情報を掲載しております。変更・削除等の操作は行わないようお願い申し上げます。
変更・削除等をされた場合は、ご回答内容を正しく反映できない場合がございます。</t>
    <rPh sb="0" eb="1">
      <t>ホン</t>
    </rPh>
    <rPh sb="6" eb="7">
      <t>ホン</t>
    </rPh>
    <rPh sb="7" eb="9">
      <t>デンシ</t>
    </rPh>
    <rPh sb="9" eb="12">
      <t>チョウサヒョウ</t>
    </rPh>
    <rPh sb="13" eb="15">
      <t>セイギョ</t>
    </rPh>
    <rPh sb="15" eb="17">
      <t>ジョウホウ</t>
    </rPh>
    <rPh sb="18" eb="20">
      <t>ケイサイ</t>
    </rPh>
    <rPh sb="27" eb="29">
      <t>ヘンコウ</t>
    </rPh>
    <rPh sb="30" eb="32">
      <t>サクジョ</t>
    </rPh>
    <rPh sb="32" eb="33">
      <t>ナド</t>
    </rPh>
    <rPh sb="34" eb="36">
      <t>ソウサ</t>
    </rPh>
    <rPh sb="37" eb="38">
      <t>オコナ</t>
    </rPh>
    <rPh sb="44" eb="45">
      <t>ネガ</t>
    </rPh>
    <rPh sb="46" eb="47">
      <t>モウ</t>
    </rPh>
    <rPh sb="48" eb="49">
      <t>ア</t>
    </rPh>
    <rPh sb="54" eb="56">
      <t>ヘンコウ</t>
    </rPh>
    <rPh sb="57" eb="60">
      <t>サクジョナド</t>
    </rPh>
    <rPh sb="64" eb="66">
      <t>バアイ</t>
    </rPh>
    <rPh sb="69" eb="71">
      <t>カイトウ</t>
    </rPh>
    <rPh sb="71" eb="73">
      <t>ナイヨウ</t>
    </rPh>
    <rPh sb="74" eb="75">
      <t>タダ</t>
    </rPh>
    <rPh sb="77" eb="79">
      <t>ハンエイ</t>
    </rPh>
    <rPh sb="83" eb="85">
      <t>バアイ</t>
    </rPh>
    <phoneticPr fontId="16"/>
  </si>
  <si>
    <t>EnqClassificationID</t>
    <phoneticPr fontId="1"/>
  </si>
  <si>
    <t>New Answer</t>
    <phoneticPr fontId="1"/>
  </si>
  <si>
    <t>TKC</t>
    <phoneticPr fontId="1"/>
  </si>
  <si>
    <t>■Information for display</t>
    <phoneticPr fontId="1"/>
  </si>
  <si>
    <t>■Basic information</t>
    <phoneticPr fontId="1"/>
  </si>
  <si>
    <t>■Dropdown information</t>
    <phoneticPr fontId="1"/>
  </si>
  <si>
    <t>N=2</t>
    <phoneticPr fontId="1"/>
  </si>
  <si>
    <t>N=3</t>
    <phoneticPr fontId="1"/>
  </si>
  <si>
    <t>N=4</t>
  </si>
  <si>
    <t>N=5</t>
  </si>
  <si>
    <t>N=6</t>
  </si>
  <si>
    <t>N=7</t>
  </si>
  <si>
    <t>N=8</t>
  </si>
  <si>
    <t>N=9</t>
  </si>
  <si>
    <t>N=10</t>
  </si>
  <si>
    <t>N=1</t>
    <phoneticPr fontId="1"/>
  </si>
  <si>
    <t>Code</t>
    <phoneticPr fontId="1"/>
  </si>
  <si>
    <t>あり</t>
    <phoneticPr fontId="1"/>
  </si>
  <si>
    <t>なし</t>
    <phoneticPr fontId="1"/>
  </si>
  <si>
    <t>YesNo2</t>
    <phoneticPr fontId="1"/>
  </si>
  <si>
    <t>人　 （</t>
    <rPh sb="0" eb="1">
      <t>ニン</t>
    </rPh>
    <phoneticPr fontId="1"/>
  </si>
  <si>
    <t>取得率</t>
    <rPh sb="0" eb="3">
      <t>シュトクリツ</t>
    </rPh>
    <phoneticPr fontId="1"/>
  </si>
  <si>
    <t>取得者数</t>
    <rPh sb="0" eb="4">
      <t>シュトクシャスウ</t>
    </rPh>
    <phoneticPr fontId="1"/>
  </si>
  <si>
    <t>取得可能者数</t>
    <rPh sb="0" eb="2">
      <t>シュトク</t>
    </rPh>
    <rPh sb="2" eb="6">
      <t>カノウシャスウ</t>
    </rPh>
    <phoneticPr fontId="1"/>
  </si>
  <si>
    <t>男女計</t>
    <phoneticPr fontId="1"/>
  </si>
  <si>
    <t>男性</t>
    <phoneticPr fontId="1"/>
  </si>
  <si>
    <t>女性</t>
    <phoneticPr fontId="1"/>
  </si>
  <si>
    <t>注記（産休・育児休業）</t>
    <rPh sb="0" eb="2">
      <t>チュウキ</t>
    </rPh>
    <rPh sb="3" eb="5">
      <t>サンキュウ</t>
    </rPh>
    <rPh sb="6" eb="10">
      <t>イクジキュウギョウ</t>
    </rPh>
    <phoneticPr fontId="1"/>
  </si>
  <si>
    <t>3．その他：</t>
    <phoneticPr fontId="1"/>
  </si>
  <si>
    <t>最長（</t>
    <rPh sb="1" eb="2">
      <t>ナガ</t>
    </rPh>
    <phoneticPr fontId="1"/>
  </si>
  <si>
    <t>制度</t>
    <rPh sb="0" eb="2">
      <t>セイド</t>
    </rPh>
    <phoneticPr fontId="1"/>
  </si>
  <si>
    <t>YesNo3</t>
    <phoneticPr fontId="1"/>
  </si>
  <si>
    <t>実施</t>
    <rPh sb="0" eb="2">
      <t>ジッシ</t>
    </rPh>
    <phoneticPr fontId="1"/>
  </si>
  <si>
    <t>Check</t>
    <phoneticPr fontId="1"/>
  </si>
  <si>
    <t>※休業災害被災者数／延べ労働時間数×100万時間、小数第2位まで、同第3位を四捨五入</t>
    <phoneticPr fontId="1"/>
  </si>
  <si>
    <t>※1ヵ月以上の休職者が対象。同一従業員が年度内に複数回休職した場合は1人とする</t>
    <phoneticPr fontId="1"/>
  </si>
  <si>
    <t>➡上記で「1．行っている」を選択した場合、具体的な取り組みをご回答ください（100字程度以内）</t>
    <phoneticPr fontId="1"/>
  </si>
  <si>
    <t>✔</t>
    <phoneticPr fontId="1"/>
  </si>
  <si>
    <t>（参考）計算女性比率</t>
    <rPh sb="4" eb="6">
      <t>ケイサン</t>
    </rPh>
    <rPh sb="6" eb="8">
      <t>ジョセイ</t>
    </rPh>
    <rPh sb="8" eb="10">
      <t>ヒリツ</t>
    </rPh>
    <phoneticPr fontId="1"/>
  </si>
  <si>
    <t>①</t>
    <phoneticPr fontId="1"/>
  </si>
  <si>
    <t>②</t>
    <phoneticPr fontId="1"/>
  </si>
  <si>
    <t>③</t>
    <phoneticPr fontId="1"/>
  </si>
  <si>
    <t>【産休・育休】</t>
    <rPh sb="1" eb="3">
      <t>サンキュウ</t>
    </rPh>
    <rPh sb="4" eb="6">
      <t>イクキュウ</t>
    </rPh>
    <phoneticPr fontId="1"/>
  </si>
  <si>
    <t>休暇期間：最長</t>
    <rPh sb="0" eb="4">
      <t>キュウカキカン</t>
    </rPh>
    <rPh sb="5" eb="7">
      <t>サイチョウ</t>
    </rPh>
    <phoneticPr fontId="1"/>
  </si>
  <si>
    <t>育児休業期間について（1つ選択）</t>
    <phoneticPr fontId="1"/>
  </si>
  <si>
    <t>2．その他</t>
    <rPh sb="4" eb="5">
      <t>タ</t>
    </rPh>
    <phoneticPr fontId="1"/>
  </si>
  <si>
    <t>1．法定どおり</t>
    <rPh sb="2" eb="4">
      <t>ホウテイ</t>
    </rPh>
    <phoneticPr fontId="1"/>
  </si>
  <si>
    <t>最長期間：</t>
    <rPh sb="0" eb="2">
      <t>サイチョウ</t>
    </rPh>
    <rPh sb="2" eb="4">
      <t>キカン</t>
    </rPh>
    <phoneticPr fontId="1"/>
  </si>
  <si>
    <t>※法定は年間1人5日まで、最大10日（無給）</t>
    <phoneticPr fontId="1"/>
  </si>
  <si>
    <t>※法定の最長は介護休業は1人につき通算93日まで。介護休暇は年間1人5日まで、最大10日（無給）</t>
    <phoneticPr fontId="1"/>
  </si>
  <si>
    <t>（参考）計算合計
→</t>
    <rPh sb="1" eb="3">
      <t>サンコウ</t>
    </rPh>
    <rPh sb="4" eb="6">
      <t>ケイサン</t>
    </rPh>
    <rPh sb="6" eb="8">
      <t>ゴウケイ</t>
    </rPh>
    <phoneticPr fontId="1"/>
  </si>
  <si>
    <t>大卒以外
（男性）</t>
    <phoneticPr fontId="1"/>
  </si>
  <si>
    <t>大卒以外
（女性）</t>
    <rPh sb="6" eb="8">
      <t>ジョセイ</t>
    </rPh>
    <phoneticPr fontId="1"/>
  </si>
  <si>
    <t>実施状況</t>
    <rPh sb="0" eb="2">
      <t>ジッシ</t>
    </rPh>
    <rPh sb="2" eb="4">
      <t>ジョウキョウ</t>
    </rPh>
    <phoneticPr fontId="1"/>
  </si>
  <si>
    <t>主催者、受賞対象</t>
    <rPh sb="0" eb="3">
      <t>シュサイシャ</t>
    </rPh>
    <rPh sb="4" eb="6">
      <t>ジュショウ</t>
    </rPh>
    <rPh sb="6" eb="8">
      <t>タイショウ</t>
    </rPh>
    <phoneticPr fontId="1"/>
  </si>
  <si>
    <t>（参考）男女合計値　</t>
    <rPh sb="1" eb="3">
      <t>サンコウ</t>
    </rPh>
    <rPh sb="4" eb="6">
      <t>ダンジョ</t>
    </rPh>
    <rPh sb="6" eb="8">
      <t>ゴウケイ</t>
    </rPh>
    <rPh sb="8" eb="9">
      <t>チ</t>
    </rPh>
    <phoneticPr fontId="1"/>
  </si>
  <si>
    <t>（参考）各計算合計値・取得率（育児休業）</t>
    <rPh sb="1" eb="3">
      <t>サンコウ</t>
    </rPh>
    <rPh sb="4" eb="5">
      <t>カク</t>
    </rPh>
    <rPh sb="5" eb="7">
      <t>ケイサン</t>
    </rPh>
    <rPh sb="7" eb="10">
      <t>ゴウケイチ</t>
    </rPh>
    <rPh sb="11" eb="14">
      <t>シュトクリツ</t>
    </rPh>
    <rPh sb="15" eb="19">
      <t>イクジキュウギョウ</t>
    </rPh>
    <phoneticPr fontId="1"/>
  </si>
  <si>
    <t>女性</t>
    <rPh sb="0" eb="2">
      <t>ジョセイ</t>
    </rPh>
    <phoneticPr fontId="1"/>
  </si>
  <si>
    <t>男性</t>
    <rPh sb="0" eb="2">
      <t>ダンセイ</t>
    </rPh>
    <phoneticPr fontId="1"/>
  </si>
  <si>
    <t>男性（1週間以内）</t>
    <rPh sb="0" eb="2">
      <t>ダンセイ</t>
    </rPh>
    <rPh sb="4" eb="6">
      <t>シュウカン</t>
    </rPh>
    <rPh sb="6" eb="8">
      <t>イナイ</t>
    </rPh>
    <phoneticPr fontId="1"/>
  </si>
  <si>
    <t>1．雇用・人材活用編</t>
    <phoneticPr fontId="1"/>
  </si>
  <si>
    <t>御社名</t>
    <rPh sb="0" eb="3">
      <t>オンシャメイ</t>
    </rPh>
    <phoneticPr fontId="1"/>
  </si>
  <si>
    <t>小社使用コード</t>
    <rPh sb="0" eb="2">
      <t>ショウシャ</t>
    </rPh>
    <rPh sb="2" eb="4">
      <t>シヨウ</t>
    </rPh>
    <phoneticPr fontId="1"/>
  </si>
  <si>
    <t>●調査内容に関するお問い合わせ先</t>
    <phoneticPr fontId="1"/>
  </si>
  <si>
    <t xml:space="preserve">東洋経済新報社CSRデータ開発チーム </t>
    <rPh sb="0" eb="4">
      <t>トウヨウケイザイ</t>
    </rPh>
    <rPh sb="4" eb="7">
      <t>シンポウシャ</t>
    </rPh>
    <phoneticPr fontId="1"/>
  </si>
  <si>
    <t>Mail:</t>
    <phoneticPr fontId="1"/>
  </si>
  <si>
    <t>csr@toyokeizai.co.jp</t>
    <phoneticPr fontId="1"/>
  </si>
  <si>
    <t>Tel:</t>
    <phoneticPr fontId="1"/>
  </si>
  <si>
    <t>●本調査のご返送先</t>
    <rPh sb="1" eb="4">
      <t>ホンチョウサ</t>
    </rPh>
    <rPh sb="6" eb="9">
      <t>ヘンソウサキ</t>
    </rPh>
    <phoneticPr fontId="1"/>
  </si>
  <si>
    <t>東洋経済調査ポータル（調査表ダウンロード・アップロードサイト）</t>
    <rPh sb="0" eb="4">
      <t>トウヨウケイザイ</t>
    </rPh>
    <rPh sb="4" eb="6">
      <t>チョウサ</t>
    </rPh>
    <rPh sb="11" eb="14">
      <t>チョウサヒョウ</t>
    </rPh>
    <phoneticPr fontId="1"/>
  </si>
  <si>
    <t>accept-csr@toyokeizai.co.jp</t>
    <phoneticPr fontId="1"/>
  </si>
  <si>
    <t>※ 単体ベース以外でのご回答の場合、その内容</t>
    <rPh sb="2" eb="4">
      <t>タンタイ</t>
    </rPh>
    <rPh sb="7" eb="9">
      <t>イガイ</t>
    </rPh>
    <rPh sb="12" eb="14">
      <t>カイトウ</t>
    </rPh>
    <rPh sb="15" eb="17">
      <t>バアイ</t>
    </rPh>
    <rPh sb="20" eb="22">
      <t>ナイヨウ</t>
    </rPh>
    <phoneticPr fontId="1"/>
  </si>
  <si>
    <t>※ 傘下会社名（御社が純粋持株会社の場合に記入）</t>
    <rPh sb="2" eb="4">
      <t>サンカ</t>
    </rPh>
    <rPh sb="4" eb="6">
      <t>ガイシャ</t>
    </rPh>
    <rPh sb="6" eb="7">
      <t>メイ</t>
    </rPh>
    <phoneticPr fontId="1"/>
  </si>
  <si>
    <t>【回答（掲載）企業の情報】</t>
    <rPh sb="1" eb="3">
      <t>カイトウ</t>
    </rPh>
    <rPh sb="4" eb="6">
      <t>ケイサイ</t>
    </rPh>
    <rPh sb="7" eb="9">
      <t>キギョウ</t>
    </rPh>
    <rPh sb="10" eb="12">
      <t>ジョウホウ</t>
    </rPh>
    <phoneticPr fontId="1"/>
  </si>
  <si>
    <t>【ご回答担当者情報】</t>
    <rPh sb="2" eb="4">
      <t>カイトウ</t>
    </rPh>
    <rPh sb="4" eb="7">
      <t>タントウシャ</t>
    </rPh>
    <rPh sb="7" eb="9">
      <t>ジョウホウ</t>
    </rPh>
    <phoneticPr fontId="1"/>
  </si>
  <si>
    <t>お名前</t>
    <rPh sb="1" eb="3">
      <t>ナマエ</t>
    </rPh>
    <phoneticPr fontId="1"/>
  </si>
  <si>
    <t>部署名</t>
    <rPh sb="0" eb="2">
      <t>ブショ</t>
    </rPh>
    <rPh sb="2" eb="3">
      <t>メイ</t>
    </rPh>
    <phoneticPr fontId="1"/>
  </si>
  <si>
    <t>【調査の概要】</t>
    <rPh sb="1" eb="3">
      <t>チョウサ</t>
    </rPh>
    <rPh sb="4" eb="6">
      <t>ガイヨウ</t>
    </rPh>
    <phoneticPr fontId="1"/>
  </si>
  <si>
    <t>8月19日（火）</t>
    <phoneticPr fontId="1"/>
  </si>
  <si>
    <t>までに「窓口ご担当者様」を通じて、ご返送いただきたく存じます。</t>
    <phoneticPr fontId="1"/>
  </si>
  <si>
    <r>
      <t>・締め切りに間に合わない場合は</t>
    </r>
    <r>
      <rPr>
        <b/>
        <sz val="11"/>
        <color theme="1"/>
        <rFont val="游ゴシック"/>
        <family val="3"/>
        <charset val="128"/>
        <scheme val="minor"/>
      </rPr>
      <t>「●調査内容に関するお問い合わせ先」</t>
    </r>
    <r>
      <rPr>
        <sz val="11"/>
        <color theme="1"/>
        <rFont val="游ゴシック"/>
        <family val="2"/>
        <charset val="128"/>
        <scheme val="minor"/>
      </rPr>
      <t>までお知らせください。</t>
    </r>
    <rPh sb="1" eb="2">
      <t>シ</t>
    </rPh>
    <rPh sb="3" eb="4">
      <t>キ</t>
    </rPh>
    <rPh sb="6" eb="7">
      <t>マ</t>
    </rPh>
    <rPh sb="8" eb="9">
      <t>ア</t>
    </rPh>
    <rPh sb="12" eb="14">
      <t>バアイ</t>
    </rPh>
    <rPh sb="36" eb="37">
      <t>シ</t>
    </rPh>
    <phoneticPr fontId="1"/>
  </si>
  <si>
    <r>
      <t>・ご返送の際は、各調査表をお取りまとめいただいた上で、「</t>
    </r>
    <r>
      <rPr>
        <b/>
        <sz val="11"/>
        <color theme="1"/>
        <rFont val="游ゴシック"/>
        <family val="3"/>
        <charset val="128"/>
        <scheme val="minor"/>
      </rPr>
      <t>●本調査のご返送先</t>
    </r>
    <r>
      <rPr>
        <sz val="11"/>
        <color theme="1"/>
        <rFont val="游ゴシック"/>
        <family val="2"/>
        <charset val="128"/>
        <scheme val="minor"/>
      </rPr>
      <t>」記載のポータルサイトまたは窓口までご返送ください。</t>
    </r>
    <rPh sb="2" eb="4">
      <t>ヘンソウ</t>
    </rPh>
    <rPh sb="5" eb="6">
      <t>サイ</t>
    </rPh>
    <rPh sb="8" eb="12">
      <t>カクチョウサヒョウ</t>
    </rPh>
    <rPh sb="14" eb="15">
      <t>ト</t>
    </rPh>
    <rPh sb="24" eb="25">
      <t>ウエ</t>
    </rPh>
    <rPh sb="29" eb="32">
      <t>ホンチョウサ</t>
    </rPh>
    <rPh sb="34" eb="37">
      <t>ヘンソウサキ</t>
    </rPh>
    <rPh sb="38" eb="40">
      <t>キサイ</t>
    </rPh>
    <rPh sb="51" eb="53">
      <t>マドグチ</t>
    </rPh>
    <rPh sb="56" eb="58">
      <t>ヘンソウ</t>
    </rPh>
    <phoneticPr fontId="1"/>
  </si>
  <si>
    <t>【参考資料】</t>
    <rPh sb="1" eb="5">
      <t>サンコウシリョウ</t>
    </rPh>
    <phoneticPr fontId="1"/>
  </si>
  <si>
    <t>【電子調査表回答時の注意点】</t>
    <rPh sb="1" eb="3">
      <t>デンシ</t>
    </rPh>
    <rPh sb="3" eb="6">
      <t>チョウサヒョウ</t>
    </rPh>
    <rPh sb="6" eb="8">
      <t>カイトウ</t>
    </rPh>
    <rPh sb="8" eb="9">
      <t>ジ</t>
    </rPh>
    <rPh sb="10" eb="13">
      <t>チュウイテン</t>
    </rPh>
    <phoneticPr fontId="1"/>
  </si>
  <si>
    <t>背景色のある欄</t>
    <rPh sb="0" eb="3">
      <t>ハイケイショク</t>
    </rPh>
    <rPh sb="6" eb="7">
      <t>ラン</t>
    </rPh>
    <phoneticPr fontId="1"/>
  </si>
  <si>
    <t>・本調査表は</t>
    <rPh sb="1" eb="5">
      <t>ホンチョウサヒョウ</t>
    </rPh>
    <phoneticPr fontId="1"/>
  </si>
  <si>
    <r>
      <t>・ご依頼しております東洋経済「CSR調査」のうち、</t>
    </r>
    <r>
      <rPr>
        <b/>
        <sz val="11"/>
        <color rgb="FF0070C0"/>
        <rFont val="游ゴシック"/>
        <family val="3"/>
        <charset val="128"/>
        <scheme val="minor"/>
      </rPr>
      <t>「雇用・人材活用編」</t>
    </r>
    <r>
      <rPr>
        <sz val="11"/>
        <color theme="1"/>
        <rFont val="游ゴシック"/>
        <family val="2"/>
        <charset val="128"/>
        <scheme val="minor"/>
      </rPr>
      <t xml:space="preserve">についてご回答をお願いいたします。 </t>
    </r>
    <rPh sb="10" eb="14">
      <t>トウヨウケイザイ</t>
    </rPh>
    <phoneticPr fontId="1"/>
  </si>
  <si>
    <t>・ご多忙中誠に恐縮ですが、</t>
    <rPh sb="2" eb="4">
      <t>タボウ</t>
    </rPh>
    <rPh sb="4" eb="5">
      <t>チュウ</t>
    </rPh>
    <phoneticPr fontId="1"/>
  </si>
  <si>
    <t>　ご連絡なく締め切り日以降にご回答いただいた場合は、誌面に掲載できない可能性がございます。あらかじめご了承ください。</t>
    <phoneticPr fontId="1"/>
  </si>
  <si>
    <t>・全体を通して変更がない場合も、掲載を希望される場合はご返送ください。</t>
    <rPh sb="1" eb="3">
      <t>ゼンタイ</t>
    </rPh>
    <rPh sb="4" eb="5">
      <t>トオ</t>
    </rPh>
    <rPh sb="7" eb="9">
      <t>ヘンコウ</t>
    </rPh>
    <rPh sb="12" eb="14">
      <t>バアイ</t>
    </rPh>
    <rPh sb="16" eb="18">
      <t>ケイサイ</t>
    </rPh>
    <rPh sb="19" eb="21">
      <t>キボウ</t>
    </rPh>
    <rPh sb="24" eb="26">
      <t>バアイ</t>
    </rPh>
    <rPh sb="28" eb="30">
      <t>ヘンソウ</t>
    </rPh>
    <phoneticPr fontId="1"/>
  </si>
  <si>
    <t>・セル・列・行の挿入・削除　　・ファイル形式の変換　　・シートの追加・削除　　・セキュリティ設定の解除
・Microsoft Excel以外の環境・ソフトでの編集　　・記述欄における改行</t>
    <rPh sb="4" eb="5">
      <t>レツ</t>
    </rPh>
    <rPh sb="6" eb="7">
      <t>ギョウ</t>
    </rPh>
    <rPh sb="8" eb="10">
      <t>ソウニュウ</t>
    </rPh>
    <rPh sb="11" eb="13">
      <t>サクジョ</t>
    </rPh>
    <rPh sb="20" eb="22">
      <t>ケイシキ</t>
    </rPh>
    <rPh sb="23" eb="25">
      <t>ヘンカン</t>
    </rPh>
    <rPh sb="32" eb="34">
      <t>ツイカ</t>
    </rPh>
    <rPh sb="35" eb="37">
      <t>サクジョ</t>
    </rPh>
    <rPh sb="46" eb="48">
      <t>セッテイ</t>
    </rPh>
    <rPh sb="49" eb="51">
      <t>カイジョ</t>
    </rPh>
    <rPh sb="68" eb="70">
      <t>イガイ</t>
    </rPh>
    <rPh sb="71" eb="73">
      <t>カンキョウ</t>
    </rPh>
    <rPh sb="79" eb="81">
      <t>ヘンシュウ</t>
    </rPh>
    <rPh sb="84" eb="87">
      <t>キジュツラン</t>
    </rPh>
    <rPh sb="91" eb="93">
      <t>カイギョウ</t>
    </rPh>
    <phoneticPr fontId="1"/>
  </si>
  <si>
    <t>・紙媒体の調査表もお送りしている場合があります。一部レイアウトが異なりますが、記載内容は同一です。</t>
    <rPh sb="1" eb="2">
      <t>カミ</t>
    </rPh>
    <rPh sb="2" eb="4">
      <t>バイタイ</t>
    </rPh>
    <rPh sb="5" eb="8">
      <t>チョウサヒョウ</t>
    </rPh>
    <rPh sb="10" eb="11">
      <t>オク</t>
    </rPh>
    <rPh sb="16" eb="18">
      <t>バアイ</t>
    </rPh>
    <rPh sb="24" eb="26">
      <t>イチブ</t>
    </rPh>
    <rPh sb="32" eb="33">
      <t>コト</t>
    </rPh>
    <rPh sb="39" eb="41">
      <t>キサイ</t>
    </rPh>
    <rPh sb="41" eb="43">
      <t>ナイヨウ</t>
    </rPh>
    <rPh sb="44" eb="46">
      <t>ドウイツ</t>
    </rPh>
    <phoneticPr fontId="1"/>
  </si>
  <si>
    <r>
      <t>　</t>
    </r>
    <r>
      <rPr>
        <u val="double"/>
        <sz val="11"/>
        <color theme="1"/>
        <rFont val="游ゴシック"/>
        <family val="3"/>
        <charset val="128"/>
        <scheme val="minor"/>
      </rPr>
      <t>それ以外の欄にご入力いただいてもご回答内容には反映いたしませんので、ご注意ください。</t>
    </r>
    <phoneticPr fontId="1"/>
  </si>
  <si>
    <r>
      <t>・以下の各項目には、</t>
    </r>
    <r>
      <rPr>
        <b/>
        <sz val="11"/>
        <color theme="1"/>
        <rFont val="游ゴシック"/>
        <family val="3"/>
        <charset val="128"/>
        <scheme val="minor"/>
      </rPr>
      <t>前回調査時の情報をあらかじめ出力しております。</t>
    </r>
    <r>
      <rPr>
        <sz val="11"/>
        <color theme="1"/>
        <rFont val="游ゴシック"/>
        <family val="2"/>
        <charset val="128"/>
        <scheme val="minor"/>
      </rPr>
      <t>変更がございましたらご修正または新規にご回答をお願いいたします。</t>
    </r>
    <rPh sb="6" eb="7">
      <t>モク</t>
    </rPh>
    <rPh sb="12" eb="15">
      <t>チョウサジ</t>
    </rPh>
    <rPh sb="16" eb="18">
      <t>ジョウホウ</t>
    </rPh>
    <phoneticPr fontId="1"/>
  </si>
  <si>
    <t>https://toyokeizai-db-esurvey.spiral-site.com/esurvey_auth/login</t>
    <phoneticPr fontId="1"/>
  </si>
  <si>
    <r>
      <t>　</t>
    </r>
    <r>
      <rPr>
        <u val="double"/>
        <sz val="11"/>
        <color theme="1"/>
        <rFont val="游ゴシック"/>
        <family val="3"/>
        <charset val="128"/>
        <scheme val="minor"/>
      </rPr>
      <t>以下の操作を行われますと、ご回答内容が正しく反映されない場合がございます。</t>
    </r>
    <r>
      <rPr>
        <sz val="11"/>
        <color theme="1"/>
        <rFont val="游ゴシック"/>
        <family val="3"/>
        <charset val="128"/>
        <scheme val="minor"/>
      </rPr>
      <t>ご注意ください。</t>
    </r>
    <rPh sb="39" eb="41">
      <t>チュウイ</t>
    </rPh>
    <phoneticPr fontId="1"/>
  </si>
  <si>
    <r>
      <t>・</t>
    </r>
    <r>
      <rPr>
        <b/>
        <sz val="11"/>
        <color rgb="FFFF0000"/>
        <rFont val="游ゴシック"/>
        <family val="3"/>
        <charset val="128"/>
        <scheme val="minor"/>
      </rPr>
      <t>本調査表のご回答には「Microsoft Excel」をご利用ください。</t>
    </r>
    <rPh sb="1" eb="5">
      <t>ホンチョウサヒョウ</t>
    </rPh>
    <rPh sb="7" eb="9">
      <t>カイトウ</t>
    </rPh>
    <rPh sb="30" eb="32">
      <t>リヨウ</t>
    </rPh>
    <phoneticPr fontId="1"/>
  </si>
  <si>
    <t>https://biz.toyokeizai.net/-/csr/</t>
    <phoneticPr fontId="1"/>
  </si>
  <si>
    <r>
      <t>・</t>
    </r>
    <r>
      <rPr>
        <b/>
        <sz val="11"/>
        <color theme="1"/>
        <rFont val="游ゴシック"/>
        <family val="3"/>
        <charset val="128"/>
        <scheme val="minor"/>
      </rPr>
      <t>東洋経済CSRオンライン</t>
    </r>
    <r>
      <rPr>
        <sz val="11"/>
        <color theme="1"/>
        <rFont val="游ゴシック"/>
        <family val="2"/>
        <charset val="128"/>
        <scheme val="minor"/>
      </rPr>
      <t>：</t>
    </r>
    <rPh sb="1" eb="5">
      <t>トウヨウケイザイ</t>
    </rPh>
    <phoneticPr fontId="1"/>
  </si>
  <si>
    <r>
      <t>・</t>
    </r>
    <r>
      <rPr>
        <b/>
        <sz val="11"/>
        <color theme="1"/>
        <rFont val="游ゴシック"/>
        <family val="3"/>
        <charset val="128"/>
        <scheme val="minor"/>
      </rPr>
      <t>東洋経済「CSR調査」ご案内ページ</t>
    </r>
    <r>
      <rPr>
        <sz val="11"/>
        <color theme="1"/>
        <rFont val="游ゴシック"/>
        <family val="2"/>
        <charset val="128"/>
        <scheme val="minor"/>
      </rPr>
      <t>：</t>
    </r>
    <rPh sb="1" eb="5">
      <t>トウヨウケイザイ</t>
    </rPh>
    <rPh sb="9" eb="11">
      <t>チョウサ</t>
    </rPh>
    <rPh sb="13" eb="15">
      <t>アンナイ</t>
    </rPh>
    <phoneticPr fontId="1"/>
  </si>
  <si>
    <r>
      <t>・</t>
    </r>
    <r>
      <rPr>
        <b/>
        <sz val="11"/>
        <color theme="1"/>
        <rFont val="游ゴシック"/>
        <family val="3"/>
        <charset val="128"/>
        <scheme val="minor"/>
      </rPr>
      <t>東洋経済サステナビリティフォーラム</t>
    </r>
    <r>
      <rPr>
        <sz val="11"/>
        <color theme="1"/>
        <rFont val="游ゴシック"/>
        <family val="2"/>
        <charset val="128"/>
        <scheme val="minor"/>
      </rPr>
      <t>：</t>
    </r>
    <rPh sb="1" eb="5">
      <t>トウヨウケイザイ</t>
    </rPh>
    <phoneticPr fontId="1"/>
  </si>
  <si>
    <t>https://biz.toyokeizai.net/-/csr/sustainabilityforum/</t>
    <phoneticPr fontId="1"/>
  </si>
  <si>
    <t>「ご回答の手引き」「記入例」「調査のお願い」「未上場企業財務評価ファイル」等を掲載しております。</t>
    <rPh sb="2" eb="4">
      <t>カイトウ</t>
    </rPh>
    <rPh sb="5" eb="7">
      <t>テビ</t>
    </rPh>
    <rPh sb="10" eb="13">
      <t>キニュウレイ</t>
    </rPh>
    <rPh sb="15" eb="17">
      <t>チョウサ</t>
    </rPh>
    <rPh sb="19" eb="20">
      <t>ネガ</t>
    </rPh>
    <rPh sb="23" eb="28">
      <t>ミジョウジョウキギョウ</t>
    </rPh>
    <rPh sb="28" eb="32">
      <t>ザイムヒョウカ</t>
    </rPh>
    <rPh sb="37" eb="38">
      <t>ナド</t>
    </rPh>
    <rPh sb="39" eb="41">
      <t>ケイサイ</t>
    </rPh>
    <phoneticPr fontId="1"/>
  </si>
  <si>
    <r>
      <t>　同ソフトウェアのご利用が難しい場合は、「</t>
    </r>
    <r>
      <rPr>
        <b/>
        <sz val="11"/>
        <color theme="1"/>
        <rFont val="游ゴシック"/>
        <family val="3"/>
        <charset val="128"/>
        <scheme val="minor"/>
      </rPr>
      <t>●調査内容に関するお問い合わせ先</t>
    </r>
    <r>
      <rPr>
        <sz val="11"/>
        <color theme="1"/>
        <rFont val="游ゴシック"/>
        <family val="2"/>
        <charset val="128"/>
        <scheme val="minor"/>
      </rPr>
      <t>」までご連絡ください。</t>
    </r>
    <phoneticPr fontId="1"/>
  </si>
  <si>
    <t xml:space="preserve"> 従業員数</t>
    <rPh sb="1" eb="5">
      <t>ジュウギョウインスウ</t>
    </rPh>
    <phoneticPr fontId="1"/>
  </si>
  <si>
    <r>
      <t xml:space="preserve"> 平均年齢 </t>
    </r>
    <r>
      <rPr>
        <sz val="10"/>
        <color theme="1"/>
        <rFont val="游ゴシック"/>
        <family val="3"/>
        <charset val="128"/>
        <scheme val="minor"/>
      </rPr>
      <t>※</t>
    </r>
    <rPh sb="1" eb="3">
      <t>ヘイキン</t>
    </rPh>
    <rPh sb="3" eb="4">
      <t>ネン</t>
    </rPh>
    <phoneticPr fontId="1"/>
  </si>
  <si>
    <r>
      <t xml:space="preserve"> 勤続年数</t>
    </r>
    <r>
      <rPr>
        <sz val="10"/>
        <color theme="1"/>
        <rFont val="游ゴシック"/>
        <family val="3"/>
        <charset val="128"/>
        <scheme val="minor"/>
      </rPr>
      <t>※</t>
    </r>
    <rPh sb="1" eb="5">
      <t>キンゾクネンスウ</t>
    </rPh>
    <phoneticPr fontId="1"/>
  </si>
  <si>
    <t xml:space="preserve"> 平均年間給与</t>
    <rPh sb="1" eb="3">
      <t>ヘイキン</t>
    </rPh>
    <rPh sb="3" eb="7">
      <t>ネンカンキュウヨ</t>
    </rPh>
    <phoneticPr fontId="1"/>
  </si>
  <si>
    <r>
      <t xml:space="preserve"> 臨時雇用者数</t>
    </r>
    <r>
      <rPr>
        <sz val="10"/>
        <color theme="1"/>
        <rFont val="游ゴシック"/>
        <family val="3"/>
        <charset val="128"/>
        <scheme val="minor"/>
      </rPr>
      <t>※</t>
    </r>
    <rPh sb="1" eb="3">
      <t>リンジ</t>
    </rPh>
    <rPh sb="3" eb="6">
      <t>コヨウシャ</t>
    </rPh>
    <rPh sb="6" eb="7">
      <t>スウ</t>
    </rPh>
    <phoneticPr fontId="1"/>
  </si>
  <si>
    <t xml:space="preserve"> 連結従業員数</t>
    <rPh sb="1" eb="3">
      <t>レンケツ</t>
    </rPh>
    <rPh sb="3" eb="6">
      <t>ジュウギョウイン</t>
    </rPh>
    <rPh sb="6" eb="7">
      <t>スウ</t>
    </rPh>
    <phoneticPr fontId="1"/>
  </si>
  <si>
    <t xml:space="preserve"> 外国人従業員数</t>
    <rPh sb="1" eb="4">
      <t>ガイコクジン</t>
    </rPh>
    <rPh sb="4" eb="7">
      <t>ジュウギョウイン</t>
    </rPh>
    <rPh sb="7" eb="8">
      <t>スウ</t>
    </rPh>
    <phoneticPr fontId="1"/>
  </si>
  <si>
    <t xml:space="preserve"> 連結外国人
 従業員数</t>
    <rPh sb="1" eb="3">
      <t>レンケツ</t>
    </rPh>
    <rPh sb="3" eb="5">
      <t>ガイコク</t>
    </rPh>
    <rPh sb="5" eb="6">
      <t>ジン</t>
    </rPh>
    <rPh sb="8" eb="11">
      <t>ジュウギョウイン</t>
    </rPh>
    <rPh sb="10" eb="11">
      <t>スウ</t>
    </rPh>
    <phoneticPr fontId="1"/>
  </si>
  <si>
    <t>　男性</t>
    <rPh sb="1" eb="3">
      <t>ダンセイ</t>
    </rPh>
    <phoneticPr fontId="1"/>
  </si>
  <si>
    <t>　女性</t>
    <rPh sb="1" eb="3">
      <t>ジョセイ</t>
    </rPh>
    <phoneticPr fontId="1"/>
  </si>
  <si>
    <t>　男女計</t>
    <rPh sb="1" eb="4">
      <t>ダンジョケイ</t>
    </rPh>
    <phoneticPr fontId="1"/>
  </si>
  <si>
    <t>　30歳未満</t>
    <phoneticPr fontId="1"/>
  </si>
  <si>
    <t>　60歳以上</t>
    <phoneticPr fontId="1"/>
  </si>
  <si>
    <t>　50～59歳</t>
    <phoneticPr fontId="1"/>
  </si>
  <si>
    <t>　40～49歳</t>
    <phoneticPr fontId="1"/>
  </si>
  <si>
    <t>　30～39歳</t>
    <phoneticPr fontId="1"/>
  </si>
  <si>
    <t>　　∟男性（1週間以内）</t>
  </si>
  <si>
    <t>新卒採用状況についてご回答ください（通年採用の場合は過去1年間の採用でも可）</t>
  </si>
  <si>
    <t>※1 「実施」「検討中」の場合のみ年齢をご回答ください</t>
  </si>
  <si>
    <t>➡ 上記で「1．あり」を選択した場合、具体的な制度等についてご回答ください（すべて選択）</t>
  </si>
  <si>
    <t>※法定の最長は2歳（一定条件あり）</t>
  </si>
  <si>
    <t>※2 子会社・関連会社での継続雇用を含む</t>
  </si>
  <si>
    <t>➡ 上記で「1．定期的に実施」「2．不定期に実施」を選択した場合、キャリア相談の担当者をご回答ください（すべて選択）</t>
  </si>
  <si>
    <t>※3 子会社・関連会社を除く</t>
  </si>
  <si>
    <t>60歳以上</t>
    <phoneticPr fontId="1"/>
  </si>
  <si>
    <t>50～59歳</t>
    <phoneticPr fontId="1"/>
  </si>
  <si>
    <t>40～49歳</t>
    <phoneticPr fontId="1"/>
  </si>
  <si>
    <t>30～39歳</t>
    <phoneticPr fontId="1"/>
  </si>
  <si>
    <t>※定義は「ご回答の手引き」をご参照ください。「最高」「最低」は、30歳月例賃金に差がある場合のみご回答ください</t>
    <phoneticPr fontId="1"/>
  </si>
  <si>
    <t>3．今後予定</t>
    <phoneticPr fontId="1"/>
  </si>
  <si>
    <t>うち男性</t>
    <phoneticPr fontId="1"/>
  </si>
  <si>
    <t>ダイバーシティ推進について、最近の取り組み事例をご回答ください（100字程度以内）</t>
    <phoneticPr fontId="1"/>
  </si>
  <si>
    <t>特例子会社の有無（1つ選択）</t>
    <phoneticPr fontId="1"/>
  </si>
  <si>
    <t>有休取得日数</t>
    <rPh sb="0" eb="2">
      <t>ユウキュウ</t>
    </rPh>
    <rPh sb="2" eb="4">
      <t>シュトク</t>
    </rPh>
    <rPh sb="4" eb="6">
      <t>ニッスウ</t>
    </rPh>
    <phoneticPr fontId="1"/>
  </si>
  <si>
    <t>制度</t>
    <phoneticPr fontId="1"/>
  </si>
  <si>
    <t>制度名</t>
    <rPh sb="2" eb="3">
      <t>メイ</t>
    </rPh>
    <phoneticPr fontId="1"/>
  </si>
  <si>
    <t>テレワーク（在宅勤務含む）の導入状況について（1つ選択）</t>
    <phoneticPr fontId="1"/>
  </si>
  <si>
    <t>➡ 上記で「1．導入している」「3．試験的に導入・検討中」を選択した場合にご回答ください</t>
    <phoneticPr fontId="1"/>
  </si>
  <si>
    <t>1．認めている</t>
    <phoneticPr fontId="1"/>
  </si>
  <si>
    <t>従業員のインセンティブを高めるための諸制度</t>
    <phoneticPr fontId="1"/>
  </si>
  <si>
    <t>配偶者の出産休暇制度の有無（1つ選択）</t>
    <phoneticPr fontId="1"/>
  </si>
  <si>
    <t>産休・育休の取得について、特別な取り組みがあればご回答ください（150字程度以内）</t>
    <phoneticPr fontId="1"/>
  </si>
  <si>
    <t>【介護休業等】</t>
    <phoneticPr fontId="1"/>
  </si>
  <si>
    <t>3歳から小学校就学前の子を持つ従業員が利用できる制度について（すべて選択）</t>
    <phoneticPr fontId="1"/>
  </si>
  <si>
    <t>大卒・修士以上
（男女計）</t>
    <phoneticPr fontId="1"/>
  </si>
  <si>
    <t>短大・専門</t>
    <phoneticPr fontId="1"/>
  </si>
  <si>
    <t>1．尊重している（行動指針での表明等）</t>
    <phoneticPr fontId="1"/>
  </si>
  <si>
    <t>従業員1人当たりの各年間教育研修費用・時間について（1つ選択）</t>
    <phoneticPr fontId="1"/>
  </si>
  <si>
    <t>従業員本人に対する能力・評価結果の公開について（1つ選択）</t>
    <phoneticPr fontId="1"/>
  </si>
  <si>
    <t>従業員の評価に反映している項目について（すべて選択）</t>
    <phoneticPr fontId="1"/>
  </si>
  <si>
    <t>1．可能（一部のみ可能も含む）</t>
    <phoneticPr fontId="1"/>
  </si>
  <si>
    <t>複線型人事制度（複数キャリアコースやジョブ型雇用等の導入を含む）の有無（1つ選択）</t>
    <phoneticPr fontId="1"/>
  </si>
  <si>
    <t>役職定年制度の有無（1つ選択）</t>
    <phoneticPr fontId="1"/>
  </si>
  <si>
    <t>正社員の定年（または正社員と同等の処遇適用上限年齢）の有無とその年齢について（1つ選択）</t>
    <phoneticPr fontId="1"/>
  </si>
  <si>
    <t>キャリア相談の実施について（1つ選択）</t>
    <phoneticPr fontId="1"/>
  </si>
  <si>
    <t>4．部門横断プロジェクトへの参加</t>
    <phoneticPr fontId="1"/>
  </si>
  <si>
    <t>　定年年齢の引き上げ</t>
    <phoneticPr fontId="1"/>
  </si>
  <si>
    <t>　選択定年制度の導入</t>
    <phoneticPr fontId="1"/>
  </si>
  <si>
    <t>　継続雇用制度による雇用上限年齢の引き上げ※2</t>
    <phoneticPr fontId="1"/>
  </si>
  <si>
    <t>　定年制度の廃止</t>
    <phoneticPr fontId="1"/>
  </si>
  <si>
    <r>
      <t>　他社への再就職支援</t>
    </r>
    <r>
      <rPr>
        <sz val="9"/>
        <color theme="1"/>
        <rFont val="游ゴシック"/>
        <family val="3"/>
        <charset val="128"/>
        <scheme val="minor"/>
      </rPr>
      <t>※3</t>
    </r>
    <phoneticPr fontId="1"/>
  </si>
  <si>
    <t>　継続的な業務委託契約</t>
    <phoneticPr fontId="1"/>
  </si>
  <si>
    <t>　起業支援</t>
    <phoneticPr fontId="1"/>
  </si>
  <si>
    <t>　継続的な社会貢献事業への従事</t>
    <phoneticPr fontId="1"/>
  </si>
  <si>
    <t>　その他</t>
    <phoneticPr fontId="1"/>
  </si>
  <si>
    <t xml:space="preserve"> 産休取得者数</t>
  </si>
  <si>
    <t xml:space="preserve"> 育児休業取得者数（取得可能者数）・率</t>
  </si>
  <si>
    <t>　∟うち女性取得者数（可能者数）・率</t>
  </si>
  <si>
    <t xml:space="preserve"> 育児休業復職率</t>
  </si>
  <si>
    <t>　∟うち男性取得者数（可能者数）・率</t>
  </si>
  <si>
    <t xml:space="preserve"> 資格・技能検定の
 取得奨励制度</t>
    <rPh sb="1" eb="3">
      <t>シカク</t>
    </rPh>
    <rPh sb="4" eb="6">
      <t>ギノウ</t>
    </rPh>
    <rPh sb="6" eb="8">
      <t>ケンテイ</t>
    </rPh>
    <rPh sb="11" eb="13">
      <t>シュトク</t>
    </rPh>
    <rPh sb="13" eb="15">
      <t>ショウレイ</t>
    </rPh>
    <rPh sb="15" eb="17">
      <t>セイド</t>
    </rPh>
    <phoneticPr fontId="1"/>
  </si>
  <si>
    <t xml:space="preserve"> 社内公募制度</t>
    <phoneticPr fontId="1"/>
  </si>
  <si>
    <t xml:space="preserve"> FA制度</t>
    <rPh sb="3" eb="5">
      <t>セイド</t>
    </rPh>
    <phoneticPr fontId="1"/>
  </si>
  <si>
    <t xml:space="preserve"> 企業内ベンチャー制度</t>
    <rPh sb="1" eb="4">
      <t>キギョウナイ</t>
    </rPh>
    <rPh sb="9" eb="11">
      <t>セイド</t>
    </rPh>
    <phoneticPr fontId="1"/>
  </si>
  <si>
    <t xml:space="preserve"> 国内留学制度</t>
    <rPh sb="1" eb="3">
      <t>コクナイ</t>
    </rPh>
    <rPh sb="3" eb="5">
      <t>リュウガク</t>
    </rPh>
    <rPh sb="5" eb="7">
      <t>セイド</t>
    </rPh>
    <phoneticPr fontId="1"/>
  </si>
  <si>
    <t xml:space="preserve"> 海外留学制度</t>
    <phoneticPr fontId="1"/>
  </si>
  <si>
    <t xml:space="preserve"> 特別な成果に対する
 表彰・報奨制度</t>
    <phoneticPr fontId="1"/>
  </si>
  <si>
    <t xml:space="preserve"> ストックオプション
 制度等</t>
    <phoneticPr fontId="1"/>
  </si>
  <si>
    <t xml:space="preserve"> キャリアアップ
 支援制度</t>
    <phoneticPr fontId="1"/>
  </si>
  <si>
    <t xml:space="preserve"> 時差出勤・勤務制度</t>
    <rPh sb="1" eb="3">
      <t>ジサ</t>
    </rPh>
    <rPh sb="3" eb="5">
      <t>シュッキン</t>
    </rPh>
    <rPh sb="6" eb="8">
      <t>キンム</t>
    </rPh>
    <rPh sb="8" eb="10">
      <t>セイド</t>
    </rPh>
    <phoneticPr fontId="1"/>
  </si>
  <si>
    <t xml:space="preserve"> フレックスタイム制度</t>
    <rPh sb="9" eb="11">
      <t>セイド</t>
    </rPh>
    <phoneticPr fontId="1"/>
  </si>
  <si>
    <t xml:space="preserve"> 短時間勤務制度</t>
    <rPh sb="1" eb="4">
      <t>タンジカン</t>
    </rPh>
    <rPh sb="4" eb="6">
      <t>キンム</t>
    </rPh>
    <rPh sb="6" eb="8">
      <t>セイド</t>
    </rPh>
    <phoneticPr fontId="1"/>
  </si>
  <si>
    <t xml:space="preserve"> 時間単位の有給休暇制度</t>
    <rPh sb="1" eb="3">
      <t>ジカン</t>
    </rPh>
    <rPh sb="3" eb="5">
      <t>タンイ</t>
    </rPh>
    <rPh sb="6" eb="8">
      <t>ユウキュウ</t>
    </rPh>
    <rPh sb="8" eb="10">
      <t>キュウカ</t>
    </rPh>
    <rPh sb="10" eb="12">
      <t>セイド</t>
    </rPh>
    <phoneticPr fontId="1"/>
  </si>
  <si>
    <t xml:space="preserve"> 勤務間インターバル制度</t>
    <rPh sb="1" eb="3">
      <t>キンム</t>
    </rPh>
    <rPh sb="3" eb="4">
      <t>アイダ</t>
    </rPh>
    <rPh sb="10" eb="12">
      <t>セイド</t>
    </rPh>
    <phoneticPr fontId="1"/>
  </si>
  <si>
    <t xml:space="preserve"> 週休3日制度</t>
    <rPh sb="1" eb="3">
      <t>シュウキュウ</t>
    </rPh>
    <rPh sb="4" eb="5">
      <t>ニチ</t>
    </rPh>
    <rPh sb="5" eb="7">
      <t>セイド</t>
    </rPh>
    <phoneticPr fontId="1"/>
  </si>
  <si>
    <t xml:space="preserve"> サテライトオフィス</t>
    <phoneticPr fontId="1"/>
  </si>
  <si>
    <t xml:space="preserve"> 保育設備・手当</t>
    <phoneticPr fontId="1"/>
  </si>
  <si>
    <t xml:space="preserve"> ワークシェアリング</t>
    <phoneticPr fontId="1"/>
  </si>
  <si>
    <t xml:space="preserve"> 裁量労働制</t>
    <rPh sb="1" eb="3">
      <t>サイリョウ</t>
    </rPh>
    <rPh sb="3" eb="6">
      <t>ロウドウセイ</t>
    </rPh>
    <phoneticPr fontId="1"/>
  </si>
  <si>
    <t>　該当者数（実人数）</t>
    <rPh sb="1" eb="3">
      <t>ガイトウ</t>
    </rPh>
    <rPh sb="3" eb="4">
      <t>シャ</t>
    </rPh>
    <rPh sb="4" eb="5">
      <t>スウ</t>
    </rPh>
    <rPh sb="6" eb="7">
      <t>ジツ</t>
    </rPh>
    <rPh sb="7" eb="9">
      <t>ニンズウ</t>
    </rPh>
    <phoneticPr fontId="1"/>
  </si>
  <si>
    <t>　障害者雇用率</t>
    <rPh sb="1" eb="4">
      <t>ショウガイシャ</t>
    </rPh>
    <rPh sb="4" eb="7">
      <t>コヨウリツ</t>
    </rPh>
    <phoneticPr fontId="1"/>
  </si>
  <si>
    <t>　1．多様な人材の管理職比率
　　　　　　　　　に関する目標値</t>
    <phoneticPr fontId="1"/>
  </si>
  <si>
    <t>　2．女性管理職比率に関する目標値</t>
    <phoneticPr fontId="1"/>
  </si>
  <si>
    <t>　管理職</t>
    <rPh sb="1" eb="3">
      <t>カンリ</t>
    </rPh>
    <rPh sb="3" eb="4">
      <t>ショク</t>
    </rPh>
    <phoneticPr fontId="1"/>
  </si>
  <si>
    <t>　└ うち部長職以上</t>
    <rPh sb="5" eb="8">
      <t>ブチョウショク</t>
    </rPh>
    <rPh sb="8" eb="10">
      <t>イジョウ</t>
    </rPh>
    <phoneticPr fontId="1"/>
  </si>
  <si>
    <t>　└ うち執行役員</t>
    <phoneticPr fontId="1"/>
  </si>
  <si>
    <t>　年間総労働時間</t>
    <phoneticPr fontId="1"/>
  </si>
  <si>
    <t>　月平均残業時間</t>
    <phoneticPr fontId="1"/>
  </si>
  <si>
    <t>　月平均残業手当</t>
    <phoneticPr fontId="1"/>
  </si>
  <si>
    <t>　役員（執行役員を含む）</t>
    <phoneticPr fontId="1"/>
  </si>
  <si>
    <r>
      <t>　役員</t>
    </r>
    <r>
      <rPr>
        <sz val="10"/>
        <color theme="1"/>
        <rFont val="游ゴシック"/>
        <family val="3"/>
        <charset val="128"/>
        <scheme val="minor"/>
      </rPr>
      <t>（執行役員を含む）</t>
    </r>
    <phoneticPr fontId="1"/>
  </si>
  <si>
    <t>ダイバーシティ（多様な人材活用）推進のための基本理念をご回答ください（100字程度以内）</t>
    <phoneticPr fontId="1"/>
  </si>
  <si>
    <t>障害者雇用に関する取り組みについて、具体的な事例をご回答ください（100字程度以内）</t>
    <phoneticPr fontId="1"/>
  </si>
  <si>
    <t>※法定は産前6週間（多胎妊娠の場合は14週間）、産後8週間</t>
    <phoneticPr fontId="1"/>
  </si>
  <si>
    <t>人権尊重・差別禁止等に関する具体的な取り組みがあればご回答ください（150字程度以内）</t>
    <phoneticPr fontId="1"/>
  </si>
  <si>
    <t>直近で発生した労働問題や課題・リスク等（海外も含む）について、その内容と対応をご回答ください（150字程度以内）</t>
    <phoneticPr fontId="1"/>
  </si>
  <si>
    <t>労働安全衛生に関する取り組みについて、具体的な事例をご回答ください（100字程度以内）</t>
    <phoneticPr fontId="1"/>
  </si>
  <si>
    <t>人）</t>
    <phoneticPr fontId="1"/>
  </si>
  <si>
    <t>※「管理職」とは、「部下を持つ職務以上の者、ならびに部下を持たなくともそれと同等の地位にある者」を指す。「役員」は除く。「女性比率」は、各男女合計中の女性比率（小数第1位まで、同第2位を四捨五入）。「役員」は、社内・社外問わず取締役・監査役および執行役員、執行役の合計</t>
    <phoneticPr fontId="1"/>
  </si>
  <si>
    <t>労働安全衛生分野に関する特筆すべき表彰事例がありましたらご回答ください（各年度2つまで）</t>
    <phoneticPr fontId="1"/>
  </si>
  <si>
    <t>（参考）1時間当たりの残業手当→</t>
    <rPh sb="1" eb="3">
      <t>サンコウ</t>
    </rPh>
    <rPh sb="5" eb="7">
      <t>ジカン</t>
    </rPh>
    <rPh sb="7" eb="8">
      <t>ア</t>
    </rPh>
    <rPh sb="11" eb="13">
      <t>ザンギョウ</t>
    </rPh>
    <rPh sb="13" eb="15">
      <t>テアテ</t>
    </rPh>
    <phoneticPr fontId="1"/>
  </si>
  <si>
    <t>円／時間</t>
    <rPh sb="0" eb="1">
      <t>エン</t>
    </rPh>
    <rPh sb="2" eb="4">
      <t>ジカン</t>
    </rPh>
    <phoneticPr fontId="1"/>
  </si>
  <si>
    <t>時間／月</t>
    <rPh sb="0" eb="2">
      <t>ジカン</t>
    </rPh>
    <rPh sb="3" eb="4">
      <t>ツキ</t>
    </rPh>
    <phoneticPr fontId="1"/>
  </si>
  <si>
    <t>※「平均年齢」「勤続年数」：10進法で小数第1位まで、同第2位を四捨五入。「臨時雇用者数」：年間の平均人員数</t>
    <rPh sb="2" eb="4">
      <t>ヘイキン</t>
    </rPh>
    <rPh sb="4" eb="6">
      <t>ネンレイ</t>
    </rPh>
    <rPh sb="8" eb="10">
      <t>キンゾク</t>
    </rPh>
    <rPh sb="10" eb="12">
      <t>ネンスウ</t>
    </rPh>
    <phoneticPr fontId="1"/>
  </si>
  <si>
    <t>離職者の状況（正社員のみ、定年退職を除く）についてご回答ください。集計対象期間もご回答ください</t>
    <phoneticPr fontId="1"/>
  </si>
  <si>
    <t>LGBTに対する基本方針（権利の尊重や差別の禁止等）の有無（1つ選択）</t>
  </si>
  <si>
    <t>子育てや介護等と仕事の両立支援制度についてご回答ください</t>
  </si>
  <si>
    <t>上記以外に御社独自のユニークな両立支援制度（法定以上）を3つ程度、利用状況等と併せてご回答ください（200字程度以内）</t>
  </si>
  <si>
    <t>3．社外の専門家（キャリアコンサルタント等）</t>
  </si>
  <si>
    <t>妊娠・出産・育児・介護・転勤（配偶者）等を理由として退職した従業員の再雇用制度の有無（1つ選択）</t>
  </si>
  <si>
    <t>工場等比較的労働災害発生の危険性が高いと考えられる部門の有無（1つ選択）</t>
  </si>
  <si>
    <t>※原則、在宅勤務制度利用可能な従業員の「総在宅勤務日数÷総勤務日数」。注記欄には、各条件等をご回答ください</t>
    <rPh sb="20" eb="21">
      <t>ソウ</t>
    </rPh>
    <rPh sb="28" eb="29">
      <t>ソウ</t>
    </rPh>
    <phoneticPr fontId="1"/>
  </si>
  <si>
    <t>※全従業員の平均値。10進法で小数第1位まで、同第2位を四捨五入</t>
    <rPh sb="12" eb="14">
      <t>シンホウ</t>
    </rPh>
    <rPh sb="15" eb="17">
      <t>ショウスウ</t>
    </rPh>
    <rPh sb="17" eb="18">
      <t>ダイ</t>
    </rPh>
    <rPh sb="19" eb="20">
      <t>イ</t>
    </rPh>
    <rPh sb="23" eb="24">
      <t>ドウ</t>
    </rPh>
    <rPh sb="24" eb="25">
      <t>ダイ</t>
    </rPh>
    <rPh sb="26" eb="27">
      <t>イ</t>
    </rPh>
    <rPh sb="28" eb="32">
      <t>シシャゴニュウ</t>
    </rPh>
    <phoneticPr fontId="1"/>
  </si>
  <si>
    <t>※全従業員の平均値。整数、小数第1位を四捨五入</t>
    <rPh sb="1" eb="2">
      <t>ゼン</t>
    </rPh>
    <rPh sb="2" eb="5">
      <t>ジュウギョウイン</t>
    </rPh>
    <rPh sb="6" eb="9">
      <t>ヘイキンチ</t>
    </rPh>
    <rPh sb="10" eb="12">
      <t>セイスウ</t>
    </rPh>
    <rPh sb="13" eb="15">
      <t>ショウスウ</t>
    </rPh>
    <rPh sb="15" eb="16">
      <t>ダイ</t>
    </rPh>
    <rPh sb="17" eb="18">
      <t>イ</t>
    </rPh>
    <rPh sb="19" eb="23">
      <t>シシャゴニュウ</t>
    </rPh>
    <phoneticPr fontId="1"/>
  </si>
  <si>
    <t>1．定年あり</t>
    <rPh sb="2" eb="4">
      <t>テイネン</t>
    </rPh>
    <phoneticPr fontId="1"/>
  </si>
  <si>
    <t>キャリア研修（※役職研修は除く）の実施について（1つ選択）</t>
    <rPh sb="17" eb="19">
      <t>ジッシ</t>
    </rPh>
    <phoneticPr fontId="1"/>
  </si>
  <si>
    <t>2．実施していない</t>
    <rPh sb="2" eb="4">
      <t>ジッシ</t>
    </rPh>
    <phoneticPr fontId="1"/>
  </si>
  <si>
    <t>　そのうち、50歳以上を対象にしたキャリア研修（※役職研修は除く）の実施について（1つ選択）</t>
    <rPh sb="34" eb="36">
      <t>ジッシ</t>
    </rPh>
    <phoneticPr fontId="1"/>
  </si>
  <si>
    <t>【調査項目一覧】</t>
    <rPh sb="1" eb="3">
      <t>チョウサ</t>
    </rPh>
    <rPh sb="3" eb="5">
      <t>コウモク</t>
    </rPh>
    <rPh sb="5" eb="7">
      <t>イチラン</t>
    </rPh>
    <phoneticPr fontId="1"/>
  </si>
  <si>
    <t>項番</t>
    <rPh sb="0" eb="2">
      <t>コウバン</t>
    </rPh>
    <phoneticPr fontId="1"/>
  </si>
  <si>
    <t>調査内容</t>
    <rPh sb="0" eb="2">
      <t>チョウサ</t>
    </rPh>
    <rPh sb="2" eb="4">
      <t>ナイヨウ</t>
    </rPh>
    <phoneticPr fontId="1"/>
  </si>
  <si>
    <r>
      <t>貴社メモ欄　</t>
    </r>
    <r>
      <rPr>
        <b/>
        <sz val="9"/>
        <color theme="0"/>
        <rFont val="游ゴシック"/>
        <family val="3"/>
        <charset val="128"/>
        <scheme val="minor"/>
      </rPr>
      <t>※ご回答には反映されません</t>
    </r>
    <rPh sb="0" eb="2">
      <t>キシャ</t>
    </rPh>
    <rPh sb="4" eb="5">
      <t>ラン</t>
    </rPh>
    <rPh sb="8" eb="10">
      <t>カイトウ</t>
    </rPh>
    <rPh sb="12" eb="14">
      <t>ハンエイ</t>
    </rPh>
    <phoneticPr fontId="1"/>
  </si>
  <si>
    <t>【看護等休暇】</t>
    <rPh sb="3" eb="4">
      <t>ナド</t>
    </rPh>
    <phoneticPr fontId="1"/>
  </si>
  <si>
    <t>子の看護等休暇の日数について（1つ選択）</t>
    <rPh sb="4" eb="5">
      <t>ナド</t>
    </rPh>
    <phoneticPr fontId="1"/>
  </si>
  <si>
    <t>1．実施</t>
    <rPh sb="2" eb="4">
      <t>ジッシ</t>
    </rPh>
    <phoneticPr fontId="1"/>
  </si>
  <si>
    <t>➡ 上記で「1．実施」を選択した場合にご回答ください</t>
    <rPh sb="8" eb="10">
      <t>ジッシ</t>
    </rPh>
    <phoneticPr fontId="1"/>
  </si>
  <si>
    <t>ハラスメントの防止・対策、被害者対応の取り組みについて（1つ選択）</t>
    <rPh sb="10" eb="12">
      <t>タイサク</t>
    </rPh>
    <phoneticPr fontId="1"/>
  </si>
  <si>
    <t>※目標値・目標年次等を具体的にご回答ください</t>
    <rPh sb="3" eb="4">
      <t>アタイ</t>
    </rPh>
    <phoneticPr fontId="1"/>
  </si>
  <si>
    <t>※法定雇用率2.5％（2024年4月時点）</t>
    <rPh sb="18" eb="20">
      <t>ジテン</t>
    </rPh>
    <phoneticPr fontId="1"/>
  </si>
  <si>
    <t>早期退職制度利用</t>
    <phoneticPr fontId="1"/>
  </si>
  <si>
    <t>自己都合</t>
    <phoneticPr fontId="1"/>
  </si>
  <si>
    <t>会社都合</t>
    <phoneticPr fontId="1"/>
  </si>
  <si>
    <t>転籍</t>
    <phoneticPr fontId="1"/>
  </si>
  <si>
    <t>その他</t>
    <phoneticPr fontId="1"/>
  </si>
  <si>
    <t>合計</t>
    <phoneticPr fontId="1"/>
  </si>
  <si>
    <t>●制度の概要・実績・課題</t>
    <rPh sb="10" eb="12">
      <t>カダイ</t>
    </rPh>
    <phoneticPr fontId="1"/>
  </si>
  <si>
    <r>
      <t xml:space="preserve">※「育児休業取得率」「育児休業復職率」は小数第1位まで、同第2位を四捨五入
※（ ）には各育児休業取得率の分母となる人数（育児休業取得可能者数）をご回答ください。なお、当該情報は主に小社での確認に使用させていただきます
</t>
    </r>
    <r>
      <rPr>
        <sz val="10"/>
        <color rgb="FFFF0000"/>
        <rFont val="游ゴシック"/>
        <family val="3"/>
        <charset val="128"/>
        <scheme val="minor"/>
      </rPr>
      <t>※「男女別育児休業取得率」は取得者の男女比ではありません。詳細は「ご回答の手引き」をご参照ください</t>
    </r>
    <r>
      <rPr>
        <sz val="10"/>
        <color theme="1"/>
        <rFont val="游ゴシック"/>
        <family val="2"/>
        <charset val="128"/>
        <scheme val="minor"/>
      </rPr>
      <t xml:space="preserve">
※「（参考）各計算合計値・取得率」には各項目の男女内訳、取得者数・取得可能者数から算出した値を表記しております。ご回答内容が計算値と異なる場合は、
　その理由を注記にご回答ください</t>
    </r>
    <rPh sb="163" eb="165">
      <t>サンコウ</t>
    </rPh>
    <rPh sb="166" eb="169">
      <t>カクケイサン</t>
    </rPh>
    <rPh sb="169" eb="172">
      <t>ゴウケイチ</t>
    </rPh>
    <rPh sb="173" eb="176">
      <t>シュトクリツ</t>
    </rPh>
    <rPh sb="179" eb="180">
      <t>カク</t>
    </rPh>
    <rPh sb="180" eb="182">
      <t>コウモク</t>
    </rPh>
    <rPh sb="183" eb="185">
      <t>ダンジョ</t>
    </rPh>
    <rPh sb="185" eb="187">
      <t>ウチワケ</t>
    </rPh>
    <rPh sb="188" eb="192">
      <t>シュトクシャスウ</t>
    </rPh>
    <rPh sb="193" eb="199">
      <t>シュトクカノウシャスウ</t>
    </rPh>
    <rPh sb="201" eb="203">
      <t>サンシュツ</t>
    </rPh>
    <rPh sb="205" eb="206">
      <t>アタイ</t>
    </rPh>
    <rPh sb="207" eb="209">
      <t>ヒョウキ</t>
    </rPh>
    <rPh sb="217" eb="219">
      <t>カイトウ</t>
    </rPh>
    <rPh sb="219" eb="221">
      <t>ナイヨウ</t>
    </rPh>
    <rPh sb="222" eb="225">
      <t>ケイサンチ</t>
    </rPh>
    <rPh sb="226" eb="227">
      <t>コト</t>
    </rPh>
    <rPh sb="229" eb="231">
      <t>バアイ</t>
    </rPh>
    <rPh sb="237" eb="239">
      <t>リユウ</t>
    </rPh>
    <rPh sb="240" eb="242">
      <t>チュウキ</t>
    </rPh>
    <rPh sb="244" eb="246">
      <t>カイトウ</t>
    </rPh>
    <phoneticPr fontId="1"/>
  </si>
  <si>
    <t>注記（看護等休暇・介護休業等）</t>
    <rPh sb="0" eb="2">
      <t>チュウキ</t>
    </rPh>
    <rPh sb="3" eb="6">
      <t>カンゴナド</t>
    </rPh>
    <rPh sb="6" eb="8">
      <t>キュウカ</t>
    </rPh>
    <rPh sb="9" eb="13">
      <t>カイゴキュウギョウ</t>
    </rPh>
    <rPh sb="13" eb="14">
      <t>ナド</t>
    </rPh>
    <phoneticPr fontId="1"/>
  </si>
  <si>
    <t>7．テレワーク等</t>
    <rPh sb="7" eb="8">
      <t>ナド</t>
    </rPh>
    <phoneticPr fontId="1"/>
  </si>
  <si>
    <t>8．養育両立支援休暇</t>
    <rPh sb="2" eb="8">
      <t>ヨウイクリョウリツシエン</t>
    </rPh>
    <rPh sb="8" eb="10">
      <t>キュウカ</t>
    </rPh>
    <phoneticPr fontId="1"/>
  </si>
  <si>
    <t>9．その他：</t>
    <phoneticPr fontId="1"/>
  </si>
  <si>
    <t>従業員のエンゲージメント調査や満足度調査の実施について（1つ選択）</t>
    <rPh sb="12" eb="14">
      <t>チョウサ</t>
    </rPh>
    <phoneticPr fontId="1"/>
  </si>
  <si>
    <t>●回答率</t>
    <phoneticPr fontId="1"/>
  </si>
  <si>
    <t>●調査の内容・
　結果・活用方法</t>
    <phoneticPr fontId="1"/>
  </si>
  <si>
    <t>●調査結果の状況
（対前年度比）</t>
    <phoneticPr fontId="1"/>
  </si>
  <si>
    <t>1．改善・向上した</t>
    <phoneticPr fontId="1"/>
  </si>
  <si>
    <t>2．前年度並み</t>
    <rPh sb="2" eb="6">
      <t>ゼンネンドナ</t>
    </rPh>
    <phoneticPr fontId="1"/>
  </si>
  <si>
    <t>3．悪化した・低下した</t>
    <rPh sb="2" eb="4">
      <t>アッカ</t>
    </rPh>
    <rPh sb="7" eb="9">
      <t>テイカ</t>
    </rPh>
    <phoneticPr fontId="1"/>
  </si>
  <si>
    <t>4．比較できない・していない</t>
    <phoneticPr fontId="1"/>
  </si>
  <si>
    <t>注記（従業員調査等）</t>
    <rPh sb="0" eb="2">
      <t>チュウキ</t>
    </rPh>
    <rPh sb="3" eb="6">
      <t>ジュウギョウイン</t>
    </rPh>
    <rPh sb="6" eb="8">
      <t>チョウサ</t>
    </rPh>
    <rPh sb="8" eb="9">
      <t>ナド</t>
    </rPh>
    <phoneticPr fontId="1"/>
  </si>
  <si>
    <t>※小数第1位まで、同第2位を四捨五入</t>
    <phoneticPr fontId="1"/>
  </si>
  <si>
    <t>最初に表彰名（20字程度以内）、続いて主催者、受賞対象（50字程度以内）をご回答ください　※具体例は「ご回答の手引き」をご参照ください</t>
    <phoneticPr fontId="1"/>
  </si>
  <si>
    <t>TEL</t>
    <phoneticPr fontId="1"/>
  </si>
  <si>
    <t>E-Mail</t>
    <phoneticPr fontId="1"/>
  </si>
  <si>
    <t>従業員教育・調査、人事制度、評価制度についてご回答ください</t>
    <rPh sb="6" eb="8">
      <t>チョウサ</t>
    </rPh>
    <phoneticPr fontId="1"/>
  </si>
  <si>
    <t>※項番をクリックすると設問へジャンプします</t>
    <rPh sb="1" eb="3">
      <t>コウバン</t>
    </rPh>
    <rPh sb="11" eb="13">
      <t>セツモン</t>
    </rPh>
    <phoneticPr fontId="1"/>
  </si>
  <si>
    <r>
      <t>●</t>
    </r>
    <r>
      <rPr>
        <b/>
        <sz val="11"/>
        <color rgb="FF0070C0"/>
        <rFont val="游ゴシック"/>
        <family val="3"/>
        <charset val="128"/>
        <scheme val="minor"/>
      </rPr>
      <t>「雇用・人材活用編」</t>
    </r>
    <r>
      <rPr>
        <b/>
        <sz val="11"/>
        <color theme="1"/>
        <rFont val="游ゴシック"/>
        <family val="3"/>
        <charset val="128"/>
        <scheme val="minor"/>
      </rPr>
      <t>の設問は以上となります。ご回答ありがとうございました。</t>
    </r>
    <rPh sb="2" eb="4">
      <t>コヨウ</t>
    </rPh>
    <rPh sb="5" eb="7">
      <t>ジンザイ</t>
    </rPh>
    <rPh sb="7" eb="10">
      <t>カツヨウヘン</t>
    </rPh>
    <rPh sb="12" eb="14">
      <t>セツモン</t>
    </rPh>
    <rPh sb="15" eb="17">
      <t>イジョウ</t>
    </rPh>
    <phoneticPr fontId="1"/>
  </si>
  <si>
    <t>・ご回答の際は、「参考資料」（ご回答の手引き等）に掲載している資料をご参照ください。</t>
    <rPh sb="2" eb="4">
      <t>カイトウ</t>
    </rPh>
    <rPh sb="5" eb="6">
      <t>サイ</t>
    </rPh>
    <rPh sb="9" eb="13">
      <t>サンコウシリョウ</t>
    </rPh>
    <rPh sb="16" eb="18">
      <t>カイトウ</t>
    </rPh>
    <rPh sb="19" eb="21">
      <t>テビ</t>
    </rPh>
    <rPh sb="25" eb="27">
      <t>ケイサイ</t>
    </rPh>
    <rPh sb="31" eb="33">
      <t>シリョウ</t>
    </rPh>
    <rPh sb="35" eb="37">
      <t>サンショウ</t>
    </rPh>
    <phoneticPr fontId="1"/>
  </si>
  <si>
    <t>・ご回答いただいたデータは、プログラム等により処理を行います。</t>
  </si>
  <si>
    <t>調査・評価関連情報のほか、各種刊行物・サービス関連情報等を掲載しております。</t>
    <rPh sb="0" eb="2">
      <t>チョウサ</t>
    </rPh>
    <rPh sb="3" eb="5">
      <t>ヒョウカ</t>
    </rPh>
    <rPh sb="5" eb="7">
      <t>カンレン</t>
    </rPh>
    <rPh sb="7" eb="9">
      <t>ジョウホウ</t>
    </rPh>
    <rPh sb="13" eb="15">
      <t>カクシュ</t>
    </rPh>
    <rPh sb="15" eb="18">
      <t>カンコウブツ</t>
    </rPh>
    <rPh sb="23" eb="25">
      <t>カンレン</t>
    </rPh>
    <rPh sb="25" eb="27">
      <t>ジョウホウ</t>
    </rPh>
    <rPh sb="29" eb="31">
      <t>ケイサイ</t>
    </rPh>
    <phoneticPr fontId="1"/>
  </si>
  <si>
    <t>「CSR Fileダウンロードシステム」等のご案内を掲載しております。</t>
    <rPh sb="23" eb="25">
      <t>アンナイ</t>
    </rPh>
    <rPh sb="26" eb="28">
      <t>ケイサイ</t>
    </rPh>
    <phoneticPr fontId="1"/>
  </si>
  <si>
    <t>30歳平均月例賃金（大卒・総合職）と同最高・最低賃金をそれぞれご回答ください</t>
    <phoneticPr fontId="1"/>
  </si>
  <si>
    <t>https://biz.toyokeizai.net/-/csr/research/No21-2025.html</t>
    <phoneticPr fontId="1"/>
  </si>
  <si>
    <t>03-3246-5579</t>
    <phoneticPr fontId="1"/>
  </si>
  <si>
    <t>※「東洋経済調査ポータル」をご利用いただけない場合は、下記の調査表送付窓口までご返送ください</t>
    <rPh sb="15" eb="17">
      <t>リヨウ</t>
    </rPh>
    <rPh sb="23" eb="25">
      <t>バアイ</t>
    </rPh>
    <rPh sb="27" eb="29">
      <t>カキ</t>
    </rPh>
    <rPh sb="30" eb="33">
      <t>チョウサヒョウ</t>
    </rPh>
    <rPh sb="33" eb="35">
      <t>ソウフ</t>
    </rPh>
    <rPh sb="35" eb="37">
      <t>マドグチ</t>
    </rPh>
    <rPh sb="40" eb="42">
      <t>ヘンソウ</t>
    </rPh>
    <phoneticPr fontId="1"/>
  </si>
  <si>
    <t>東洋経済新報社CSRデータ開発チーム 東洋経済「CSR調査」受入専用窓口</t>
    <phoneticPr fontId="1"/>
  </si>
  <si>
    <t>（※参考）前回のご回答・注記</t>
    <rPh sb="12" eb="14">
      <t>チュウキ</t>
    </rPh>
    <phoneticPr fontId="1"/>
  </si>
  <si>
    <t>時点：</t>
    <rPh sb="0" eb="2">
      <t>ジテン</t>
    </rPh>
    <phoneticPr fontId="1"/>
  </si>
  <si>
    <t>※目標値・目標年次等を具体的にご回答ください（女性のみの目標値の場合は2．のみ）。実績と目標の定義・基準が異なる場合等は、注記欄に具体的にご回答ください</t>
    <rPh sb="5" eb="7">
      <t>モクヒョウ</t>
    </rPh>
    <rPh sb="41" eb="43">
      <t>ジッセキ</t>
    </rPh>
    <rPh sb="44" eb="46">
      <t>モクヒョウ</t>
    </rPh>
    <rPh sb="47" eb="49">
      <t>サダヨシ</t>
    </rPh>
    <rPh sb="58" eb="59">
      <t>ナド</t>
    </rPh>
    <phoneticPr fontId="1"/>
  </si>
  <si>
    <t>（参考）計算大卒・
修士以上（男女計）
←</t>
    <rPh sb="1" eb="3">
      <t>サンコウ</t>
    </rPh>
    <rPh sb="4" eb="6">
      <t>ケイサン</t>
    </rPh>
    <rPh sb="6" eb="8">
      <t>ダイソツ</t>
    </rPh>
    <rPh sb="10" eb="12">
      <t>シュウシ</t>
    </rPh>
    <rPh sb="12" eb="14">
      <t>イジョウ</t>
    </rPh>
    <rPh sb="15" eb="18">
      <t>ダンジョケイ</t>
    </rPh>
    <phoneticPr fontId="1"/>
  </si>
  <si>
    <t>1．把握している　➡</t>
    <phoneticPr fontId="1"/>
  </si>
  <si>
    <t>➡ 上記で「1．行っている」を選択した場合、その調査について以下の設問をご回答ください</t>
    <rPh sb="8" eb="9">
      <t>オコナ</t>
    </rPh>
    <rPh sb="19" eb="21">
      <t>バアイ</t>
    </rPh>
    <phoneticPr fontId="1"/>
  </si>
  <si>
    <t>・選択肢・チェックボックスのご回答を削除される場合は、該当セルを選択の上、直接削除してください。</t>
    <rPh sb="1" eb="4">
      <t>センタクシ</t>
    </rPh>
    <rPh sb="15" eb="17">
      <t>カイトウ</t>
    </rPh>
    <rPh sb="18" eb="20">
      <t>サクジョ</t>
    </rPh>
    <rPh sb="23" eb="25">
      <t>バアイ</t>
    </rPh>
    <rPh sb="27" eb="29">
      <t>ガイトウ</t>
    </rPh>
    <rPh sb="32" eb="34">
      <t>センタク</t>
    </rPh>
    <rPh sb="35" eb="36">
      <t>ウエ</t>
    </rPh>
    <rPh sb="37" eb="39">
      <t>チョクセツ</t>
    </rPh>
    <rPh sb="39" eb="41">
      <t>サクジョ</t>
    </rPh>
    <phoneticPr fontId="1"/>
  </si>
  <si>
    <t>　そのほか、具体的な操作方法等は東洋経済CSRオンラインの説明ページをご参照ください。</t>
    <rPh sb="6" eb="9">
      <t>グタイテキ</t>
    </rPh>
    <rPh sb="10" eb="12">
      <t>ソウサ</t>
    </rPh>
    <rPh sb="12" eb="14">
      <t>ホウホウ</t>
    </rPh>
    <rPh sb="14" eb="15">
      <t>ナド</t>
    </rPh>
    <rPh sb="16" eb="18">
      <t>トウヨウ</t>
    </rPh>
    <rPh sb="18" eb="20">
      <t>ケイザイ</t>
    </rPh>
    <rPh sb="29" eb="31">
      <t>セツメイ</t>
    </rPh>
    <rPh sb="36" eb="38">
      <t>サンショウ</t>
    </rPh>
    <phoneticPr fontId="1"/>
  </si>
  <si>
    <t>publication_code</t>
    <phoneticPr fontId="1"/>
  </si>
  <si>
    <t>PubType</t>
    <phoneticPr fontId="1"/>
  </si>
  <si>
    <t>InvType</t>
    <phoneticPr fontId="1"/>
  </si>
  <si>
    <t>PubID</t>
    <phoneticPr fontId="1"/>
  </si>
  <si>
    <t>IndexID</t>
    <phoneticPr fontId="1"/>
  </si>
  <si>
    <t>のみご回答いただけます。なお、前回ご回答から変更がある場合、</t>
    <rPh sb="15" eb="17">
      <t>ゼンカイ</t>
    </rPh>
    <rPh sb="18" eb="20">
      <t>カイトウ</t>
    </rPh>
    <rPh sb="22" eb="24">
      <t>ヘンコウ</t>
    </rPh>
    <rPh sb="27" eb="29">
      <t>バアイ</t>
    </rPh>
    <phoneticPr fontId="1"/>
  </si>
  <si>
    <t>背景色</t>
    <rPh sb="0" eb="3">
      <t>ハイケイショク</t>
    </rPh>
    <phoneticPr fontId="1"/>
  </si>
  <si>
    <t>が変わります。</t>
    <rPh sb="1" eb="2">
      <t>カ</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</si>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</sst>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_);[Red]\(#,##0.0\)"/>
    <numFmt numFmtId="178" formatCode="0_);[Red]\(0\)"/>
    <numFmt numFmtId="179" formatCode="#,##0_ "/>
    <numFmt numFmtId="180" formatCode="#,##0.0_ "/>
    <numFmt numFmtId="181" formatCode="#,##0.00_ "/>
    <numFmt numFmtId="182" formatCode="0.0_ "/>
  </numFmts>
  <fonts count="40">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8"/>
      <color rgb="FFFF0000"/>
      <name val="游ゴシック"/>
      <family val="2"/>
      <charset val="128"/>
      <scheme val="minor"/>
    </font>
    <font>
      <b/>
      <sz val="11"/>
      <color theme="0"/>
      <name val="游ゴシック"/>
      <family val="3"/>
      <charset val="128"/>
      <scheme val="minor"/>
    </font>
    <font>
      <sz val="11"/>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1"/>
      <color theme="1"/>
      <name val="Segoe UI Symbol"/>
      <family val="2"/>
    </font>
    <font>
      <b/>
      <sz val="18"/>
      <color theme="1"/>
      <name val="游ゴシック"/>
      <family val="3"/>
      <charset val="128"/>
      <scheme val="minor"/>
    </font>
    <font>
      <sz val="6"/>
      <name val="游ゴシック"/>
      <family val="3"/>
      <charset val="128"/>
      <scheme val="minor"/>
    </font>
    <font>
      <b/>
      <sz val="18"/>
      <color rgb="FFFF0000"/>
      <name val="游ゴシック"/>
      <family val="3"/>
      <charset val="128"/>
      <scheme val="minor"/>
    </font>
    <font>
      <sz val="11"/>
      <name val="ＭＳ Ｐゴシック"/>
      <family val="3"/>
      <charset val="128"/>
    </font>
    <font>
      <b/>
      <sz val="22"/>
      <color theme="0"/>
      <name val="游ゴシック"/>
      <family val="3"/>
      <charset val="128"/>
      <scheme val="minor"/>
    </font>
    <font>
      <b/>
      <sz val="20"/>
      <color rgb="FF0070C0"/>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b/>
      <u val="double"/>
      <sz val="12"/>
      <color rgb="FFFF0000"/>
      <name val="游ゴシック"/>
      <family val="3"/>
      <charset val="128"/>
      <scheme val="minor"/>
    </font>
    <font>
      <b/>
      <sz val="11"/>
      <color rgb="FF0070C0"/>
      <name val="游ゴシック"/>
      <family val="3"/>
      <charset val="128"/>
      <scheme val="minor"/>
    </font>
    <font>
      <u val="double"/>
      <sz val="11"/>
      <color theme="1"/>
      <name val="游ゴシック"/>
      <family val="3"/>
      <charset val="128"/>
      <scheme val="minor"/>
    </font>
    <font>
      <sz val="12"/>
      <color theme="1"/>
      <name val="游ゴシック"/>
      <family val="2"/>
      <charset val="128"/>
      <scheme val="minor"/>
    </font>
    <font>
      <sz val="11"/>
      <color theme="1"/>
      <name val="游ゴシック"/>
      <family val="2"/>
      <charset val="128"/>
      <scheme val="minor"/>
    </font>
    <font>
      <sz val="9"/>
      <color theme="0" tint="-0.499984740745262"/>
      <name val="游ゴシック"/>
      <family val="3"/>
      <charset val="128"/>
      <scheme val="minor"/>
    </font>
    <font>
      <sz val="9"/>
      <color theme="0" tint="-0.499984740745262"/>
      <name val="游ゴシック"/>
      <family val="2"/>
      <charset val="128"/>
      <scheme val="minor"/>
    </font>
    <font>
      <sz val="11"/>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b/>
      <u/>
      <sz val="11"/>
      <color theme="0"/>
      <name val="游ゴシック"/>
      <family val="3"/>
      <charset val="128"/>
      <scheme val="minor"/>
    </font>
    <font>
      <b/>
      <sz val="9"/>
      <color theme="0"/>
      <name val="游ゴシック"/>
      <family val="3"/>
      <charset val="128"/>
      <scheme val="minor"/>
    </font>
    <font>
      <b/>
      <sz val="9"/>
      <color theme="1"/>
      <name val="游ゴシック"/>
      <family val="3"/>
      <charset val="128"/>
      <scheme val="minor"/>
    </font>
    <font>
      <sz val="7"/>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s>
  <fills count="10">
    <fill>
      <patternFill patternType="none"/>
    </fill>
    <fill>
      <patternFill patternType="gray125"/>
    </fill>
    <fill>
      <patternFill patternType="solid">
        <fgColor theme="3" tint="0.89999084444715716"/>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diagonalUp="1">
      <left style="thin">
        <color indexed="64"/>
      </left>
      <right style="hair">
        <color indexed="64"/>
      </right>
      <top/>
      <bottom/>
      <diagonal style="dotted">
        <color indexed="64"/>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rgb="FF0070C0"/>
      </left>
      <right style="thin">
        <color rgb="FF0070C0"/>
      </right>
      <top style="thin">
        <color rgb="FF0070C0"/>
      </top>
      <bottom style="thin">
        <color rgb="FF0070C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dashDot">
        <color indexed="64"/>
      </left>
      <right style="dashDot">
        <color indexed="64"/>
      </right>
      <top style="dashDot">
        <color indexed="64"/>
      </top>
      <bottom style="dashDot">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s>
  <cellStyleXfs count="4">
    <xf numFmtId="0" fontId="0" fillId="0" borderId="0">
      <alignment vertical="center"/>
    </xf>
    <xf numFmtId="0" fontId="18" fillId="0" borderId="0"/>
    <xf numFmtId="0" fontId="21" fillId="0" borderId="0" applyNumberFormat="0" applyFill="0" applyBorder="0" applyAlignment="0" applyProtection="0">
      <alignment vertical="center"/>
    </xf>
    <xf numFmtId="38" fontId="28" fillId="0" borderId="0" applyFont="0" applyFill="0" applyBorder="0" applyAlignment="0" applyProtection="0">
      <alignment vertical="center"/>
    </xf>
  </cellStyleXfs>
  <cellXfs count="484">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4" xfId="0" applyBorder="1">
      <alignment vertical="center"/>
    </xf>
    <xf numFmtId="0" fontId="0" fillId="0" borderId="3" xfId="0" applyBorder="1">
      <alignment vertical="center"/>
    </xf>
    <xf numFmtId="0" fontId="0" fillId="0" borderId="2" xfId="0" applyBorder="1">
      <alignment vertical="center"/>
    </xf>
    <xf numFmtId="0" fontId="4" fillId="4" borderId="0" xfId="0" applyFont="1" applyFill="1">
      <alignment vertical="center"/>
    </xf>
    <xf numFmtId="0" fontId="0" fillId="4" borderId="0" xfId="0" applyFill="1">
      <alignment vertical="center"/>
    </xf>
    <xf numFmtId="0" fontId="11" fillId="0" borderId="0" xfId="0" applyFont="1">
      <alignment vertical="center"/>
    </xf>
    <xf numFmtId="0" fontId="5" fillId="0" borderId="0" xfId="0" applyFont="1">
      <alignment vertical="center"/>
    </xf>
    <xf numFmtId="0" fontId="2" fillId="4" borderId="0" xfId="0" applyFont="1" applyFill="1">
      <alignment vertical="center"/>
    </xf>
    <xf numFmtId="0" fontId="6" fillId="0" borderId="0" xfId="0" applyFont="1">
      <alignment vertical="center"/>
    </xf>
    <xf numFmtId="0" fontId="0" fillId="5" borderId="0" xfId="0" applyFill="1">
      <alignment vertical="center"/>
    </xf>
    <xf numFmtId="0" fontId="2" fillId="0" borderId="0" xfId="0" applyFont="1" applyAlignment="1">
      <alignment vertical="top"/>
    </xf>
    <xf numFmtId="0" fontId="5" fillId="0" borderId="0" xfId="0" applyFont="1" applyAlignment="1">
      <alignment vertical="top"/>
    </xf>
    <xf numFmtId="0" fontId="5" fillId="0" borderId="0" xfId="0" applyFont="1" applyAlignment="1"/>
    <xf numFmtId="0" fontId="0" fillId="0" borderId="0" xfId="0" applyAlignment="1">
      <alignment horizontal="center" vertical="center"/>
    </xf>
    <xf numFmtId="0" fontId="5" fillId="0" borderId="0" xfId="0" applyFont="1" applyAlignment="1">
      <alignment horizontal="left"/>
    </xf>
    <xf numFmtId="0" fontId="0" fillId="0" borderId="0" xfId="0" applyAlignment="1">
      <alignment horizontal="left" vertical="center"/>
    </xf>
    <xf numFmtId="0" fontId="0" fillId="0" borderId="0" xfId="0" applyAlignment="1">
      <alignment vertical="top"/>
    </xf>
    <xf numFmtId="0" fontId="0" fillId="0" borderId="0" xfId="0" applyAlignment="1"/>
    <xf numFmtId="0" fontId="2" fillId="0" borderId="0" xfId="0" applyFont="1" applyAlignment="1">
      <alignment horizontal="left"/>
    </xf>
    <xf numFmtId="0" fontId="4" fillId="5" borderId="0" xfId="0" applyFont="1" applyFill="1">
      <alignment vertical="center"/>
    </xf>
    <xf numFmtId="0" fontId="4" fillId="0" borderId="0" xfId="0" applyFont="1">
      <alignment vertical="center"/>
    </xf>
    <xf numFmtId="0" fontId="0" fillId="0" borderId="0" xfId="0" applyAlignment="1">
      <alignment horizontal="right" vertical="center"/>
    </xf>
    <xf numFmtId="0" fontId="2" fillId="0" borderId="0" xfId="0" applyFont="1" applyAlignment="1"/>
    <xf numFmtId="176" fontId="0" fillId="0" borderId="0" xfId="0" applyNumberFormat="1" applyAlignment="1">
      <alignment horizontal="center" vertical="center"/>
    </xf>
    <xf numFmtId="0" fontId="2" fillId="0" borderId="0" xfId="0" applyFont="1" applyAlignment="1">
      <alignment horizontal="center" vertical="top" wrapText="1"/>
    </xf>
    <xf numFmtId="0" fontId="13" fillId="4" borderId="0" xfId="0" applyFont="1" applyFill="1">
      <alignment vertical="center"/>
    </xf>
    <xf numFmtId="0" fontId="3" fillId="0" borderId="0" xfId="0" applyFo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9" fillId="0" borderId="0" xfId="0" applyFont="1" applyAlignment="1">
      <alignment horizontal="left" vertical="top" wrapText="1"/>
    </xf>
    <xf numFmtId="0" fontId="13" fillId="5" borderId="0" xfId="0" applyFont="1" applyFill="1">
      <alignment vertical="center"/>
    </xf>
    <xf numFmtId="0" fontId="2" fillId="0" borderId="0" xfId="0" applyFont="1" applyAlignment="1">
      <alignment horizontal="left" vertical="center"/>
    </xf>
    <xf numFmtId="0" fontId="2" fillId="0" borderId="0" xfId="0" applyFont="1" applyAlignment="1">
      <alignment horizontal="left" vertical="top"/>
    </xf>
    <xf numFmtId="0" fontId="4" fillId="4" borderId="0" xfId="0" applyFont="1" applyFill="1" applyAlignment="1">
      <alignment horizontal="left" vertical="center"/>
    </xf>
    <xf numFmtId="0" fontId="2" fillId="4" borderId="0" xfId="0" applyFont="1" applyFill="1" applyAlignment="1">
      <alignment horizontal="left" vertical="center"/>
    </xf>
    <xf numFmtId="0" fontId="3" fillId="4" borderId="0" xfId="0" applyFont="1" applyFill="1" applyAlignment="1">
      <alignment horizontal="left" vertical="top"/>
    </xf>
    <xf numFmtId="0" fontId="0" fillId="0" borderId="10" xfId="0" applyBorder="1">
      <alignment vertical="center"/>
    </xf>
    <xf numFmtId="0" fontId="0" fillId="0" borderId="12" xfId="0" applyBorder="1">
      <alignment vertical="center"/>
    </xf>
    <xf numFmtId="0" fontId="5" fillId="0" borderId="0" xfId="0" applyFont="1" applyAlignment="1">
      <alignment horizontal="center" vertical="center"/>
    </xf>
    <xf numFmtId="0" fontId="7" fillId="0" borderId="0" xfId="0" applyFont="1">
      <alignment vertical="center"/>
    </xf>
    <xf numFmtId="0" fontId="8" fillId="0" borderId="0" xfId="0" applyFont="1" applyAlignment="1">
      <alignment horizontal="left"/>
    </xf>
    <xf numFmtId="0" fontId="8" fillId="0" borderId="0" xfId="0" applyFont="1" applyAlignment="1"/>
    <xf numFmtId="0" fontId="0" fillId="0" borderId="1" xfId="0" applyBorder="1" applyAlignment="1">
      <alignment horizontal="left" vertical="center"/>
    </xf>
    <xf numFmtId="0" fontId="0" fillId="0" borderId="7" xfId="0" applyBorder="1" applyAlignment="1">
      <alignment horizontal="left" vertical="center"/>
    </xf>
    <xf numFmtId="0" fontId="8" fillId="0" borderId="15" xfId="0" applyFont="1" applyBorder="1" applyAlignment="1">
      <alignment horizontal="left" vertical="center"/>
    </xf>
    <xf numFmtId="0" fontId="8" fillId="0" borderId="23" xfId="0" applyFont="1" applyBorder="1" applyAlignment="1">
      <alignment horizontal="left" vertical="center"/>
    </xf>
    <xf numFmtId="0" fontId="8" fillId="0" borderId="23" xfId="0" applyFont="1" applyBorder="1">
      <alignment vertical="center"/>
    </xf>
    <xf numFmtId="0" fontId="6" fillId="0" borderId="15" xfId="0" applyFont="1" applyBorder="1">
      <alignment vertical="center"/>
    </xf>
    <xf numFmtId="0" fontId="6" fillId="0" borderId="0" xfId="0" applyFont="1" applyAlignment="1"/>
    <xf numFmtId="0" fontId="7" fillId="0" borderId="15" xfId="0" applyFont="1" applyBorder="1" applyAlignment="1">
      <alignment horizontal="left" vertical="center"/>
    </xf>
    <xf numFmtId="49" fontId="0" fillId="2" borderId="1" xfId="0" applyNumberFormat="1" applyFill="1" applyBorder="1" applyAlignment="1">
      <alignment horizontal="center" vertical="center"/>
    </xf>
    <xf numFmtId="178" fontId="0" fillId="2" borderId="1" xfId="0" applyNumberFormat="1" applyFill="1" applyBorder="1" applyAlignment="1">
      <alignment horizontal="center" vertical="center"/>
    </xf>
    <xf numFmtId="0" fontId="8" fillId="0" borderId="0" xfId="0" applyFont="1">
      <alignment vertical="center"/>
    </xf>
    <xf numFmtId="0" fontId="7" fillId="0" borderId="0" xfId="0" applyFont="1" applyAlignment="1"/>
    <xf numFmtId="0" fontId="5" fillId="0" borderId="12" xfId="0" applyFont="1" applyBorder="1" applyAlignment="1">
      <alignment vertical="top" wrapText="1"/>
    </xf>
    <xf numFmtId="0" fontId="5" fillId="0" borderId="0" xfId="0" applyFont="1" applyAlignment="1">
      <alignment vertical="center" wrapText="1"/>
    </xf>
    <xf numFmtId="0" fontId="0" fillId="0" borderId="22" xfId="0" applyBorder="1">
      <alignment vertical="center"/>
    </xf>
    <xf numFmtId="0" fontId="0" fillId="0" borderId="13" xfId="0" applyBorder="1">
      <alignment vertical="center"/>
    </xf>
    <xf numFmtId="0" fontId="8" fillId="0" borderId="24" xfId="0" applyFont="1" applyBorder="1" applyAlignment="1">
      <alignment horizontal="left" vertical="center"/>
    </xf>
    <xf numFmtId="0" fontId="8" fillId="0" borderId="27" xfId="0" applyFont="1" applyBorder="1" applyAlignment="1">
      <alignment horizontal="left"/>
    </xf>
    <xf numFmtId="0" fontId="0" fillId="0" borderId="28" xfId="0" applyBorder="1">
      <alignment vertical="center"/>
    </xf>
    <xf numFmtId="0" fontId="8" fillId="0" borderId="20" xfId="0" applyFont="1" applyBorder="1">
      <alignment vertical="center"/>
    </xf>
    <xf numFmtId="0" fontId="3" fillId="0" borderId="0" xfId="0" applyFont="1" applyAlignment="1">
      <alignment horizontal="left" vertical="center"/>
    </xf>
    <xf numFmtId="0" fontId="0" fillId="0" borderId="3" xfId="0" applyBorder="1" applyAlignment="1">
      <alignment horizontal="right" vertical="center"/>
    </xf>
    <xf numFmtId="0" fontId="0" fillId="0" borderId="11" xfId="0" applyBorder="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9" fillId="0" borderId="0" xfId="0" applyFont="1" applyAlignment="1">
      <alignment horizontal="center" vertical="top" wrapText="1"/>
    </xf>
    <xf numFmtId="0" fontId="14" fillId="0" borderId="1" xfId="0" applyFont="1" applyBorder="1">
      <alignment vertical="center"/>
    </xf>
    <xf numFmtId="0" fontId="7" fillId="0" borderId="0" xfId="0" applyFont="1" applyAlignment="1">
      <alignment horizontal="left"/>
    </xf>
    <xf numFmtId="0" fontId="0" fillId="0" borderId="0" xfId="0" applyAlignment="1">
      <alignment vertical="center" wrapText="1"/>
    </xf>
    <xf numFmtId="0" fontId="22" fillId="0" borderId="0" xfId="0" applyFont="1">
      <alignment vertical="center"/>
    </xf>
    <xf numFmtId="0" fontId="24" fillId="0" borderId="0" xfId="0" applyFont="1" applyAlignment="1">
      <alignment horizontal="center" vertical="center"/>
    </xf>
    <xf numFmtId="0" fontId="0" fillId="9" borderId="16" xfId="0" applyFill="1" applyBorder="1">
      <alignment vertical="center"/>
    </xf>
    <xf numFmtId="0" fontId="4" fillId="9" borderId="17" xfId="0" applyFont="1" applyFill="1" applyBorder="1">
      <alignment vertical="center"/>
    </xf>
    <xf numFmtId="0" fontId="0" fillId="9" borderId="17" xfId="0" applyFill="1" applyBorder="1">
      <alignment vertical="center"/>
    </xf>
    <xf numFmtId="0" fontId="0" fillId="9" borderId="18" xfId="0" applyFill="1" applyBorder="1">
      <alignment vertical="center"/>
    </xf>
    <xf numFmtId="0" fontId="0" fillId="9" borderId="19" xfId="0" applyFill="1" applyBorder="1">
      <alignment vertical="center"/>
    </xf>
    <xf numFmtId="0" fontId="0" fillId="9" borderId="20" xfId="0" applyFill="1" applyBorder="1">
      <alignment vertical="center"/>
    </xf>
    <xf numFmtId="0" fontId="0" fillId="9" borderId="21" xfId="0" applyFill="1" applyBorder="1">
      <alignment vertical="center"/>
    </xf>
    <xf numFmtId="0" fontId="12" fillId="0" borderId="0" xfId="0" applyFont="1">
      <alignment vertical="center"/>
    </xf>
    <xf numFmtId="0" fontId="0" fillId="0" borderId="38" xfId="0" applyBorder="1" applyAlignment="1">
      <alignment horizontal="left"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5" xfId="0" applyBorder="1" applyAlignment="1">
      <alignment horizontal="left" vertical="center"/>
    </xf>
    <xf numFmtId="0" fontId="0" fillId="0" borderId="43" xfId="0" applyBorder="1">
      <alignment vertical="center"/>
    </xf>
    <xf numFmtId="0" fontId="0" fillId="0" borderId="45" xfId="0" applyBorder="1">
      <alignment vertical="center"/>
    </xf>
    <xf numFmtId="0" fontId="0" fillId="0" borderId="38" xfId="0" applyBorder="1">
      <alignment vertical="center"/>
    </xf>
    <xf numFmtId="0" fontId="0" fillId="0" borderId="41" xfId="0" applyBorder="1">
      <alignment vertical="center"/>
    </xf>
    <xf numFmtId="0" fontId="0" fillId="0" borderId="20" xfId="0" applyBorder="1">
      <alignment vertical="center"/>
    </xf>
    <xf numFmtId="0" fontId="0" fillId="0" borderId="40" xfId="0" applyBorder="1" applyAlignment="1">
      <alignment horizontal="left" vertical="center"/>
    </xf>
    <xf numFmtId="0" fontId="8" fillId="0" borderId="20" xfId="0" applyFont="1" applyBorder="1" applyAlignment="1">
      <alignment horizontal="right" vertical="center"/>
    </xf>
    <xf numFmtId="0" fontId="0" fillId="0" borderId="20" xfId="0" applyBorder="1" applyAlignment="1"/>
    <xf numFmtId="0" fontId="8" fillId="0" borderId="28" xfId="0" applyFont="1" applyBorder="1" applyAlignment="1">
      <alignment horizontal="left"/>
    </xf>
    <xf numFmtId="0" fontId="8" fillId="0" borderId="20" xfId="0" applyFont="1" applyBorder="1" applyAlignment="1">
      <alignment horizontal="left"/>
    </xf>
    <xf numFmtId="0" fontId="0" fillId="0" borderId="59" xfId="0" applyBorder="1">
      <alignment vertical="center"/>
    </xf>
    <xf numFmtId="0" fontId="36" fillId="0" borderId="0" xfId="0" applyFont="1" applyAlignment="1">
      <alignment vertical="top"/>
    </xf>
    <xf numFmtId="0" fontId="0" fillId="0" borderId="59" xfId="0" applyBorder="1" applyAlignment="1">
      <alignment vertical="top"/>
    </xf>
    <xf numFmtId="179" fontId="5" fillId="0" borderId="15" xfId="0" applyNumberFormat="1" applyFont="1" applyBorder="1">
      <alignment vertical="center"/>
    </xf>
    <xf numFmtId="0" fontId="5" fillId="0" borderId="0" xfId="0" applyFont="1" applyAlignment="1">
      <alignment horizontal="right" vertical="center"/>
    </xf>
    <xf numFmtId="0" fontId="2" fillId="0" borderId="12" xfId="0" applyFont="1" applyBorder="1" applyAlignment="1">
      <alignment vertical="top" wrapText="1"/>
    </xf>
    <xf numFmtId="0" fontId="2" fillId="0" borderId="0" xfId="0" applyFont="1" applyAlignment="1">
      <alignment vertical="top" wrapText="1"/>
    </xf>
    <xf numFmtId="0" fontId="38" fillId="0" borderId="0" xfId="0" applyFont="1" applyAlignment="1">
      <alignment horizontal="left"/>
    </xf>
    <xf numFmtId="0" fontId="38" fillId="0" borderId="0" xfId="0" applyFont="1" applyAlignment="1">
      <alignment vertical="top"/>
    </xf>
    <xf numFmtId="0" fontId="0" fillId="0" borderId="0" xfId="0" applyAlignment="1">
      <alignment vertical="top" wrapText="1"/>
    </xf>
    <xf numFmtId="0" fontId="0" fillId="0" borderId="1" xfId="0" applyBorder="1" applyProtection="1">
      <alignment vertical="center"/>
      <protection locked="0"/>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0" fillId="0" borderId="6" xfId="0" applyBorder="1" applyProtection="1">
      <alignment vertical="center"/>
      <protection locked="0"/>
    </xf>
    <xf numFmtId="0" fontId="0" fillId="0" borderId="7" xfId="0" applyBorder="1" applyProtection="1">
      <alignment vertical="center"/>
      <protection locked="0"/>
    </xf>
    <xf numFmtId="0" fontId="21" fillId="0" borderId="0" xfId="2" applyBorder="1" applyProtection="1">
      <alignment vertical="center"/>
    </xf>
    <xf numFmtId="0" fontId="21" fillId="9" borderId="20" xfId="2" applyFill="1" applyBorder="1" applyProtection="1">
      <alignment vertical="center"/>
    </xf>
    <xf numFmtId="178" fontId="0" fillId="2" borderId="1" xfId="0" applyNumberForma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0" fontId="19" fillId="3" borderId="0" xfId="0" applyFont="1" applyFill="1" applyAlignment="1">
      <alignment horizontal="center" vertical="center"/>
    </xf>
    <xf numFmtId="0" fontId="20" fillId="0" borderId="31" xfId="0" applyFont="1" applyBorder="1" applyAlignment="1">
      <alignment horizontal="center" vertical="center"/>
    </xf>
    <xf numFmtId="0" fontId="24" fillId="0" borderId="0" xfId="0" applyFont="1" applyAlignment="1">
      <alignment horizontal="center" vertical="center"/>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xf>
    <xf numFmtId="49" fontId="11" fillId="2" borderId="1" xfId="0" applyNumberFormat="1" applyFont="1" applyFill="1" applyBorder="1" applyAlignment="1" applyProtection="1">
      <alignment horizontal="left" vertical="center" wrapText="1"/>
      <protection locked="0"/>
    </xf>
    <xf numFmtId="0" fontId="4" fillId="8" borderId="0" xfId="0" applyFont="1" applyFill="1" applyAlignment="1">
      <alignment horizontal="center" vertical="center"/>
    </xf>
    <xf numFmtId="0" fontId="4" fillId="2" borderId="0" xfId="0" applyFont="1" applyFill="1" applyAlignment="1">
      <alignment horizontal="center" vertical="center"/>
    </xf>
    <xf numFmtId="0" fontId="4" fillId="5" borderId="15"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0" fillId="9" borderId="20" xfId="0" applyFill="1" applyBorder="1" applyAlignment="1">
      <alignment horizontal="right" vertical="center"/>
    </xf>
    <xf numFmtId="0" fontId="10" fillId="3" borderId="1" xfId="0" applyFont="1" applyFill="1" applyBorder="1" applyAlignment="1">
      <alignment horizontal="center" vertical="center"/>
    </xf>
    <xf numFmtId="49" fontId="11" fillId="0" borderId="2" xfId="0" applyNumberFormat="1" applyFont="1" applyBorder="1" applyAlignment="1" applyProtection="1">
      <alignment horizontal="center" vertical="center" wrapText="1"/>
      <protection locked="0"/>
    </xf>
    <xf numFmtId="49" fontId="11" fillId="0" borderId="3" xfId="0" applyNumberFormat="1" applyFont="1" applyBorder="1" applyAlignment="1" applyProtection="1">
      <alignment horizontal="center" vertical="center" wrapText="1"/>
      <protection locked="0"/>
    </xf>
    <xf numFmtId="0" fontId="21" fillId="0" borderId="0" xfId="2" applyBorder="1" applyAlignment="1" applyProtection="1">
      <alignment horizontal="center" vertical="center"/>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0" fontId="34" fillId="3" borderId="1" xfId="2"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4" fillId="4" borderId="1" xfId="0" applyFont="1" applyFill="1" applyBorder="1" applyAlignment="1">
      <alignment horizontal="left" vertical="center"/>
    </xf>
    <xf numFmtId="0" fontId="21" fillId="9" borderId="20" xfId="2" applyFill="1" applyBorder="1" applyAlignment="1" applyProtection="1">
      <alignment horizontal="center" vertical="center"/>
      <protection locked="0"/>
    </xf>
    <xf numFmtId="0" fontId="13" fillId="4" borderId="1" xfId="0" applyFont="1" applyFill="1" applyBorder="1" applyAlignment="1">
      <alignment horizontal="left" vertical="center"/>
    </xf>
    <xf numFmtId="0" fontId="34" fillId="3" borderId="1" xfId="2" applyFont="1" applyFill="1" applyBorder="1" applyAlignment="1" applyProtection="1">
      <alignment horizontal="center" vertical="center"/>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0" fillId="2" borderId="4" xfId="0" applyNumberForma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1" fillId="0" borderId="2"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7" fillId="0" borderId="15" xfId="0" applyFont="1" applyBorder="1" applyAlignment="1">
      <alignment horizontal="center" vertical="center"/>
    </xf>
    <xf numFmtId="179" fontId="5" fillId="0" borderId="15" xfId="0" applyNumberFormat="1" applyFont="1" applyBorder="1" applyAlignment="1">
      <alignment horizontal="right" vertical="center"/>
    </xf>
    <xf numFmtId="49" fontId="0" fillId="2" borderId="11" xfId="0" applyNumberFormat="1" applyFill="1" applyBorder="1" applyAlignment="1" applyProtection="1">
      <alignment horizontal="left" vertical="top" wrapText="1"/>
      <protection locked="0"/>
    </xf>
    <xf numFmtId="49" fontId="0" fillId="2" borderId="12" xfId="0" applyNumberFormat="1" applyFill="1" applyBorder="1" applyAlignment="1" applyProtection="1">
      <alignment horizontal="left" vertical="top" wrapText="1"/>
      <protection locked="0"/>
    </xf>
    <xf numFmtId="49" fontId="0" fillId="2" borderId="13" xfId="0" applyNumberFormat="1" applyFill="1" applyBorder="1" applyAlignment="1" applyProtection="1">
      <alignment horizontal="left" vertical="top" wrapText="1"/>
      <protection locked="0"/>
    </xf>
    <xf numFmtId="49" fontId="0" fillId="2" borderId="14"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180" fontId="0" fillId="2" borderId="2" xfId="0" applyNumberFormat="1" applyFill="1" applyBorder="1" applyAlignment="1" applyProtection="1">
      <alignment horizontal="right" vertical="center"/>
      <protection locked="0"/>
    </xf>
    <xf numFmtId="180" fontId="0" fillId="2" borderId="3" xfId="0" applyNumberFormat="1" applyFill="1" applyBorder="1" applyAlignment="1" applyProtection="1">
      <alignment horizontal="right" vertical="center"/>
      <protection locked="0"/>
    </xf>
    <xf numFmtId="180" fontId="0" fillId="2" borderId="4" xfId="0" applyNumberFormat="1" applyFill="1" applyBorder="1" applyAlignment="1" applyProtection="1">
      <alignment horizontal="right" vertical="center"/>
      <protection locked="0"/>
    </xf>
    <xf numFmtId="49" fontId="0" fillId="2" borderId="1" xfId="0" applyNumberFormat="1" applyFill="1" applyBorder="1" applyAlignment="1" applyProtection="1">
      <alignment horizontal="left" vertical="top"/>
      <protection locked="0"/>
    </xf>
    <xf numFmtId="0" fontId="0" fillId="5" borderId="1" xfId="0" applyFill="1" applyBorder="1" applyAlignment="1">
      <alignment horizontal="center" vertical="center"/>
    </xf>
    <xf numFmtId="179" fontId="0" fillId="2" borderId="1" xfId="0" applyNumberFormat="1" applyFill="1" applyBorder="1" applyAlignment="1" applyProtection="1">
      <alignment horizontal="right" vertical="center"/>
      <protection locked="0"/>
    </xf>
    <xf numFmtId="0" fontId="0" fillId="5" borderId="1" xfId="0" applyFill="1" applyBorder="1" applyAlignment="1">
      <alignment horizontal="left" vertical="center"/>
    </xf>
    <xf numFmtId="0" fontId="8" fillId="0" borderId="5" xfId="0" applyFont="1" applyBorder="1" applyAlignment="1">
      <alignment horizontal="left"/>
    </xf>
    <xf numFmtId="0" fontId="8" fillId="0" borderId="15" xfId="0" applyFont="1" applyBorder="1" applyAlignment="1">
      <alignment horizontal="left"/>
    </xf>
    <xf numFmtId="49" fontId="6" fillId="0" borderId="16" xfId="0" applyNumberFormat="1" applyFont="1" applyBorder="1" applyAlignment="1">
      <alignment horizontal="left" vertical="top" wrapText="1"/>
    </xf>
    <xf numFmtId="49" fontId="6" fillId="0" borderId="17"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59"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30" xfId="0" applyNumberFormat="1" applyFont="1" applyBorder="1" applyAlignment="1">
      <alignment horizontal="left" vertical="top" wrapText="1"/>
    </xf>
    <xf numFmtId="49" fontId="6" fillId="0" borderId="19" xfId="0" applyNumberFormat="1" applyFont="1" applyBorder="1" applyAlignment="1">
      <alignment horizontal="left" vertical="top" wrapText="1"/>
    </xf>
    <xf numFmtId="49" fontId="6" fillId="0" borderId="20" xfId="0" applyNumberFormat="1" applyFont="1" applyBorder="1" applyAlignment="1">
      <alignment horizontal="left" vertical="top" wrapText="1"/>
    </xf>
    <xf numFmtId="49" fontId="6" fillId="0" borderId="21" xfId="0" applyNumberFormat="1" applyFont="1" applyBorder="1" applyAlignment="1">
      <alignment horizontal="left" vertical="top" wrapText="1"/>
    </xf>
    <xf numFmtId="0" fontId="0" fillId="0" borderId="60" xfId="0"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8" fillId="0" borderId="15" xfId="0" applyFont="1" applyBorder="1" applyAlignment="1">
      <alignment horizontal="left" vertical="center"/>
    </xf>
    <xf numFmtId="0" fontId="8" fillId="0" borderId="29" xfId="0" applyFont="1" applyBorder="1" applyAlignment="1">
      <alignment horizontal="left"/>
    </xf>
    <xf numFmtId="0" fontId="8" fillId="0" borderId="25" xfId="0" applyFont="1" applyBorder="1" applyAlignment="1">
      <alignment horizontal="left"/>
    </xf>
    <xf numFmtId="179" fontId="29" fillId="0" borderId="5" xfId="3" applyNumberFormat="1" applyFont="1" applyBorder="1" applyAlignment="1" applyProtection="1">
      <alignment horizontal="right" vertical="center"/>
    </xf>
    <xf numFmtId="179" fontId="29" fillId="0" borderId="15" xfId="3" applyNumberFormat="1" applyFont="1" applyBorder="1" applyAlignment="1" applyProtection="1">
      <alignment horizontal="right" vertical="center"/>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0" fontId="10" fillId="3" borderId="0" xfId="0" applyFont="1" applyFill="1" applyAlignment="1">
      <alignment horizontal="center" vertical="center"/>
    </xf>
    <xf numFmtId="180" fontId="27" fillId="2" borderId="1" xfId="0" applyNumberFormat="1" applyFont="1" applyFill="1" applyBorder="1" applyAlignment="1" applyProtection="1">
      <alignment horizontal="right" vertical="center"/>
      <protection locked="0"/>
    </xf>
    <xf numFmtId="49" fontId="3" fillId="2" borderId="1" xfId="0" applyNumberFormat="1" applyFont="1" applyFill="1" applyBorder="1" applyAlignment="1" applyProtection="1">
      <alignment horizontal="left" vertical="top" wrapText="1"/>
      <protection locked="0"/>
    </xf>
    <xf numFmtId="49" fontId="12" fillId="2" borderId="11" xfId="0" applyNumberFormat="1" applyFont="1" applyFill="1" applyBorder="1" applyAlignment="1" applyProtection="1">
      <alignment horizontal="left" vertical="top" wrapText="1"/>
      <protection locked="0"/>
    </xf>
    <xf numFmtId="49" fontId="12" fillId="2" borderId="12" xfId="0" applyNumberFormat="1" applyFont="1" applyFill="1" applyBorder="1" applyAlignment="1" applyProtection="1">
      <alignment horizontal="left" vertical="top" wrapText="1"/>
      <protection locked="0"/>
    </xf>
    <xf numFmtId="49" fontId="12" fillId="2" borderId="13" xfId="0" applyNumberFormat="1" applyFont="1" applyFill="1" applyBorder="1" applyAlignment="1" applyProtection="1">
      <alignment horizontal="left" vertical="top" wrapText="1"/>
      <protection locked="0"/>
    </xf>
    <xf numFmtId="49" fontId="12" fillId="2" borderId="14" xfId="0" applyNumberFormat="1" applyFont="1" applyFill="1" applyBorder="1" applyAlignment="1" applyProtection="1">
      <alignment horizontal="left" vertical="top" wrapText="1"/>
      <protection locked="0"/>
    </xf>
    <xf numFmtId="49" fontId="12" fillId="2" borderId="9" xfId="0" applyNumberFormat="1" applyFont="1" applyFill="1" applyBorder="1" applyAlignment="1" applyProtection="1">
      <alignment horizontal="left" vertical="top" wrapText="1"/>
      <protection locked="0"/>
    </xf>
    <xf numFmtId="49" fontId="12" fillId="2" borderId="8" xfId="0" applyNumberFormat="1" applyFont="1" applyFill="1" applyBorder="1" applyAlignment="1" applyProtection="1">
      <alignment horizontal="left" vertical="top" wrapText="1"/>
      <protection locked="0"/>
    </xf>
    <xf numFmtId="0" fontId="7" fillId="0" borderId="26" xfId="0" applyFont="1" applyBorder="1" applyAlignment="1">
      <alignment horizontal="left" vertical="center"/>
    </xf>
    <xf numFmtId="0" fontId="0" fillId="5" borderId="1" xfId="0" applyFill="1" applyBorder="1" applyAlignment="1">
      <alignment horizontal="center" vertical="center" wrapText="1"/>
    </xf>
    <xf numFmtId="49" fontId="12" fillId="2" borderId="1" xfId="0" applyNumberFormat="1" applyFont="1" applyFill="1" applyBorder="1" applyAlignment="1" applyProtection="1">
      <alignment horizontal="left" vertical="top" wrapText="1"/>
      <protection locked="0"/>
    </xf>
    <xf numFmtId="0" fontId="12" fillId="5" borderId="1" xfId="0" applyFont="1" applyFill="1" applyBorder="1" applyAlignment="1">
      <alignment horizontal="left" vertical="center" wrapText="1"/>
    </xf>
    <xf numFmtId="0" fontId="12" fillId="5" borderId="1" xfId="0" applyFont="1" applyFill="1" applyBorder="1" applyAlignment="1">
      <alignment horizontal="left" vertical="center"/>
    </xf>
    <xf numFmtId="181" fontId="0" fillId="2" borderId="2" xfId="0" applyNumberFormat="1" applyFill="1" applyBorder="1" applyAlignment="1" applyProtection="1">
      <alignment horizontal="right" vertical="center"/>
      <protection locked="0"/>
    </xf>
    <xf numFmtId="181" fontId="0" fillId="2" borderId="3" xfId="0" applyNumberFormat="1" applyFill="1" applyBorder="1" applyAlignment="1" applyProtection="1">
      <alignment horizontal="right" vertical="center"/>
      <protection locked="0"/>
    </xf>
    <xf numFmtId="181" fontId="0" fillId="2" borderId="4" xfId="0" applyNumberFormat="1" applyFill="1" applyBorder="1" applyAlignment="1" applyProtection="1">
      <alignment horizontal="right" vertical="center"/>
      <protection locked="0"/>
    </xf>
    <xf numFmtId="179" fontId="0" fillId="2" borderId="2" xfId="0" applyNumberFormat="1" applyFill="1" applyBorder="1" applyAlignment="1" applyProtection="1">
      <alignment horizontal="right" vertical="center"/>
      <protection locked="0"/>
    </xf>
    <xf numFmtId="179" fontId="0" fillId="2" borderId="3" xfId="0" applyNumberFormat="1" applyFill="1" applyBorder="1" applyAlignment="1" applyProtection="1">
      <alignment horizontal="right" vertical="center"/>
      <protection locked="0"/>
    </xf>
    <xf numFmtId="179" fontId="0" fillId="2" borderId="4" xfId="0" applyNumberFormat="1" applyFill="1" applyBorder="1" applyAlignment="1" applyProtection="1">
      <alignment horizontal="right" vertical="center"/>
      <protection locked="0"/>
    </xf>
    <xf numFmtId="180" fontId="29" fillId="0" borderId="5" xfId="0" applyNumberFormat="1" applyFont="1" applyBorder="1" applyAlignment="1">
      <alignment horizontal="right" vertical="center"/>
    </xf>
    <xf numFmtId="180" fontId="29" fillId="0" borderId="15" xfId="0" applyNumberFormat="1" applyFont="1" applyBorder="1" applyAlignment="1">
      <alignment horizontal="right" vertical="center"/>
    </xf>
    <xf numFmtId="49" fontId="2" fillId="2" borderId="1" xfId="0" applyNumberFormat="1"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0" borderId="1" xfId="0" applyBorder="1" applyAlignment="1">
      <alignment horizontal="left" vertical="center"/>
    </xf>
    <xf numFmtId="49" fontId="3" fillId="2" borderId="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top" wrapText="1"/>
      <protection locked="0"/>
    </xf>
    <xf numFmtId="0" fontId="8" fillId="7" borderId="19" xfId="0" applyFont="1" applyFill="1" applyBorder="1" applyAlignment="1">
      <alignment horizontal="right" vertical="center"/>
    </xf>
    <xf numFmtId="0" fontId="8" fillId="7" borderId="20" xfId="0" applyFont="1" applyFill="1" applyBorder="1" applyAlignment="1">
      <alignment horizontal="right" vertical="center"/>
    </xf>
    <xf numFmtId="0" fontId="8" fillId="7" borderId="21" xfId="0" applyFont="1" applyFill="1" applyBorder="1" applyAlignment="1">
      <alignment horizontal="right" vertical="center"/>
    </xf>
    <xf numFmtId="179" fontId="32" fillId="0" borderId="23" xfId="0" applyNumberFormat="1" applyFont="1" applyBorder="1" applyAlignment="1">
      <alignment horizontal="righ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0" borderId="1" xfId="0"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3" fillId="5" borderId="1" xfId="0" applyFont="1" applyFill="1" applyBorder="1" applyAlignment="1">
      <alignment horizontal="left" vertical="center"/>
    </xf>
    <xf numFmtId="49" fontId="0" fillId="2" borderId="1" xfId="0" applyNumberFormat="1" applyFill="1" applyBorder="1" applyAlignment="1" applyProtection="1">
      <alignment horizontal="left" vertical="top" wrapText="1"/>
      <protection locked="0"/>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4" fillId="0" borderId="0" xfId="0" applyFont="1" applyAlignment="1">
      <alignment horizontal="left" vertical="center" wrapText="1"/>
    </xf>
    <xf numFmtId="49" fontId="3" fillId="2" borderId="11"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14" xfId="0" applyNumberFormat="1" applyFont="1" applyFill="1" applyBorder="1" applyAlignment="1" applyProtection="1">
      <alignment horizontal="left" vertical="top" wrapText="1"/>
      <protection locked="0"/>
    </xf>
    <xf numFmtId="49" fontId="3" fillId="2" borderId="9" xfId="0" applyNumberFormat="1" applyFont="1" applyFill="1" applyBorder="1" applyAlignment="1" applyProtection="1">
      <alignment horizontal="left" vertical="top" wrapText="1"/>
      <protection locked="0"/>
    </xf>
    <xf numFmtId="49" fontId="3" fillId="2" borderId="8" xfId="0" applyNumberFormat="1" applyFont="1" applyFill="1" applyBorder="1" applyAlignment="1" applyProtection="1">
      <alignment horizontal="left" vertical="top" wrapText="1"/>
      <protection locked="0"/>
    </xf>
    <xf numFmtId="0" fontId="8" fillId="0" borderId="23" xfId="0" applyFont="1" applyBorder="1" applyAlignment="1">
      <alignment horizontal="right" vertical="center" wrapText="1"/>
    </xf>
    <xf numFmtId="0" fontId="8" fillId="0" borderId="15" xfId="0" applyFont="1" applyBorder="1" applyAlignment="1">
      <alignment horizontal="right" vertical="center" wrapText="1"/>
    </xf>
    <xf numFmtId="179" fontId="31" fillId="0" borderId="23" xfId="0" applyNumberFormat="1" applyFont="1" applyBorder="1" applyAlignment="1">
      <alignment horizontal="right"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0" fillId="5" borderId="22" xfId="0" applyFill="1" applyBorder="1" applyAlignment="1">
      <alignment horizontal="left" vertical="center"/>
    </xf>
    <xf numFmtId="0" fontId="0" fillId="5" borderId="11" xfId="0" applyFill="1" applyBorder="1" applyAlignment="1">
      <alignment horizontal="left"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4" xfId="0" applyFill="1" applyBorder="1" applyAlignment="1">
      <alignment horizontal="center" vertical="center" wrapText="1"/>
    </xf>
    <xf numFmtId="0" fontId="0" fillId="5" borderId="1" xfId="0" applyFill="1" applyBorder="1" applyAlignment="1">
      <alignment horizontal="right"/>
    </xf>
    <xf numFmtId="0" fontId="0" fillId="5" borderId="2" xfId="0" applyFill="1" applyBorder="1" applyAlignment="1">
      <alignment horizontal="right"/>
    </xf>
    <xf numFmtId="179" fontId="0" fillId="2" borderId="37" xfId="0" applyNumberFormat="1" applyFill="1" applyBorder="1" applyAlignment="1" applyProtection="1">
      <alignment horizontal="right" vertical="center"/>
      <protection locked="0"/>
    </xf>
    <xf numFmtId="179" fontId="0" fillId="2" borderId="38" xfId="0" applyNumberFormat="1" applyFill="1" applyBorder="1" applyAlignment="1" applyProtection="1">
      <alignment horizontal="right" vertical="center"/>
      <protection locked="0"/>
    </xf>
    <xf numFmtId="179" fontId="0" fillId="2" borderId="39" xfId="0" applyNumberFormat="1" applyFill="1" applyBorder="1" applyAlignment="1" applyProtection="1">
      <alignment horizontal="right" vertical="center"/>
      <protection locked="0"/>
    </xf>
    <xf numFmtId="179" fontId="0" fillId="2" borderId="40" xfId="0" applyNumberFormat="1" applyFill="1" applyBorder="1" applyAlignment="1" applyProtection="1">
      <alignment horizontal="right" vertical="center"/>
      <protection locked="0"/>
    </xf>
    <xf numFmtId="179" fontId="0" fillId="2" borderId="41" xfId="0" applyNumberFormat="1" applyFill="1" applyBorder="1" applyAlignment="1" applyProtection="1">
      <alignment horizontal="right" vertical="center"/>
      <protection locked="0"/>
    </xf>
    <xf numFmtId="49" fontId="7" fillId="2" borderId="1" xfId="0" applyNumberFormat="1" applyFont="1" applyFill="1" applyBorder="1" applyAlignment="1" applyProtection="1">
      <alignment horizontal="left" vertical="top" wrapText="1"/>
      <protection locked="0"/>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9" xfId="0" applyFill="1" applyBorder="1" applyAlignment="1">
      <alignment horizontal="center" vertical="center"/>
    </xf>
    <xf numFmtId="0" fontId="0" fillId="5" borderId="54" xfId="0" applyFill="1" applyBorder="1" applyAlignment="1">
      <alignment horizontal="center" vertical="center"/>
    </xf>
    <xf numFmtId="0" fontId="0" fillId="5" borderId="11" xfId="0" applyFill="1" applyBorder="1" applyAlignment="1">
      <alignment horizontal="right"/>
    </xf>
    <xf numFmtId="0" fontId="0" fillId="5" borderId="12" xfId="0" applyFill="1" applyBorder="1" applyAlignment="1">
      <alignment horizontal="right"/>
    </xf>
    <xf numFmtId="0" fontId="0" fillId="5" borderId="14" xfId="0" applyFill="1" applyBorder="1" applyAlignment="1">
      <alignment horizontal="right"/>
    </xf>
    <xf numFmtId="0" fontId="0" fillId="5" borderId="9" xfId="0" applyFill="1" applyBorder="1" applyAlignment="1">
      <alignment horizontal="right"/>
    </xf>
    <xf numFmtId="179" fontId="0" fillId="2" borderId="22" xfId="0" applyNumberFormat="1" applyFill="1" applyBorder="1" applyAlignment="1" applyProtection="1">
      <alignment horizontal="right" vertical="center"/>
      <protection locked="0"/>
    </xf>
    <xf numFmtId="0" fontId="12" fillId="5" borderId="7" xfId="0" applyFont="1" applyFill="1" applyBorder="1" applyAlignment="1">
      <alignment horizontal="left" vertical="center"/>
    </xf>
    <xf numFmtId="0" fontId="12" fillId="5" borderId="40" xfId="0" applyFont="1" applyFill="1" applyBorder="1" applyAlignment="1">
      <alignment horizontal="left" vertical="center"/>
    </xf>
    <xf numFmtId="179" fontId="0" fillId="2" borderId="7" xfId="0" applyNumberFormat="1" applyFill="1" applyBorder="1" applyAlignment="1" applyProtection="1">
      <alignment horizontal="right" vertical="center"/>
      <protection locked="0"/>
    </xf>
    <xf numFmtId="0" fontId="0" fillId="0" borderId="7" xfId="0" applyBorder="1" applyAlignment="1">
      <alignment horizontal="left" vertical="center"/>
    </xf>
    <xf numFmtId="180" fontId="0" fillId="2" borderId="40" xfId="0" applyNumberFormat="1" applyFill="1" applyBorder="1" applyAlignment="1" applyProtection="1">
      <alignment horizontal="right" vertical="center"/>
      <protection locked="0"/>
    </xf>
    <xf numFmtId="180" fontId="0" fillId="2" borderId="7" xfId="0" applyNumberFormat="1" applyFill="1" applyBorder="1" applyAlignment="1" applyProtection="1">
      <alignment horizontal="right" vertical="center"/>
      <protection locked="0"/>
    </xf>
    <xf numFmtId="182" fontId="29" fillId="0" borderId="15" xfId="0" applyNumberFormat="1" applyFont="1" applyBorder="1" applyAlignment="1">
      <alignment horizontal="right" vertical="center"/>
    </xf>
    <xf numFmtId="179" fontId="29" fillId="0" borderId="15" xfId="0" applyNumberFormat="1" applyFont="1" applyBorder="1" applyAlignment="1">
      <alignment horizontal="right" vertical="center"/>
    </xf>
    <xf numFmtId="0" fontId="12" fillId="5" borderId="1" xfId="0" applyFont="1" applyFill="1" applyBorder="1" applyAlignment="1">
      <alignment horizontal="center" vertical="center"/>
    </xf>
    <xf numFmtId="0" fontId="8" fillId="0" borderId="15" xfId="0" applyFont="1" applyBorder="1" applyAlignment="1">
      <alignment horizontal="center" vertical="center"/>
    </xf>
    <xf numFmtId="49" fontId="0" fillId="2" borderId="11"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14"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176" fontId="0" fillId="2" borderId="1" xfId="0" applyNumberFormat="1" applyFill="1" applyBorder="1" applyAlignment="1" applyProtection="1">
      <alignment horizontal="right" vertical="center"/>
      <protection locked="0"/>
    </xf>
    <xf numFmtId="0" fontId="12" fillId="5" borderId="1" xfId="0" applyFont="1" applyFill="1" applyBorder="1" applyAlignment="1">
      <alignment horizontal="center" vertical="center" wrapText="1"/>
    </xf>
    <xf numFmtId="179" fontId="29" fillId="0" borderId="5" xfId="0" applyNumberFormat="1" applyFont="1" applyBorder="1" applyAlignment="1">
      <alignment horizontal="right" vertical="center"/>
    </xf>
    <xf numFmtId="49" fontId="6" fillId="0" borderId="15" xfId="0" applyNumberFormat="1" applyFont="1" applyBorder="1" applyAlignment="1">
      <alignment horizontal="left" vertical="top" wrapText="1"/>
    </xf>
    <xf numFmtId="179" fontId="29" fillId="0" borderId="29" xfId="0" applyNumberFormat="1" applyFont="1" applyBorder="1" applyAlignment="1">
      <alignment horizontal="right" vertical="center"/>
    </xf>
    <xf numFmtId="179" fontId="29" fillId="0" borderId="25" xfId="0" applyNumberFormat="1" applyFont="1" applyBorder="1" applyAlignment="1">
      <alignment horizontal="right" vertical="center"/>
    </xf>
    <xf numFmtId="180" fontId="0" fillId="2" borderId="1" xfId="0" applyNumberFormat="1" applyFill="1" applyBorder="1" applyAlignment="1" applyProtection="1">
      <alignment horizontal="right" vertical="center"/>
      <protection locked="0"/>
    </xf>
    <xf numFmtId="49" fontId="8" fillId="0" borderId="15" xfId="0" applyNumberFormat="1" applyFont="1" applyBorder="1" applyAlignment="1">
      <alignment horizontal="left" vertical="top"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5" xfId="0" applyFont="1" applyBorder="1" applyAlignment="1">
      <alignment horizontal="left" vertical="center"/>
    </xf>
    <xf numFmtId="179" fontId="7" fillId="0" borderId="24" xfId="0" applyNumberFormat="1" applyFont="1" applyBorder="1" applyAlignment="1">
      <alignment horizontal="right" vertical="center"/>
    </xf>
    <xf numFmtId="179" fontId="7" fillId="0" borderId="25" xfId="0" applyNumberFormat="1" applyFont="1" applyBorder="1" applyAlignment="1">
      <alignment horizontal="right" vertical="center"/>
    </xf>
    <xf numFmtId="0" fontId="0" fillId="0" borderId="0" xfId="0" applyAlignment="1">
      <alignment horizontal="center" vertical="center"/>
    </xf>
    <xf numFmtId="179" fontId="27" fillId="2" borderId="1" xfId="0" applyNumberFormat="1" applyFont="1" applyFill="1" applyBorder="1" applyAlignment="1" applyProtection="1">
      <alignment horizontal="right" vertical="center"/>
      <protection locked="0"/>
    </xf>
    <xf numFmtId="179" fontId="7" fillId="0" borderId="5" xfId="0" applyNumberFormat="1" applyFont="1" applyBorder="1" applyAlignment="1">
      <alignment horizontal="right" vertical="center"/>
    </xf>
    <xf numFmtId="179" fontId="7" fillId="0" borderId="15" xfId="0" applyNumberFormat="1" applyFont="1" applyBorder="1" applyAlignment="1">
      <alignment horizontal="right" vertical="center"/>
    </xf>
    <xf numFmtId="0" fontId="5" fillId="0" borderId="15" xfId="0" applyFont="1" applyBorder="1" applyAlignment="1">
      <alignment horizontal="left" vertical="center" wrapText="1"/>
    </xf>
    <xf numFmtId="0" fontId="6" fillId="0" borderId="15" xfId="0" applyFont="1" applyBorder="1" applyAlignment="1">
      <alignment horizontal="left" vertical="center"/>
    </xf>
    <xf numFmtId="0" fontId="0" fillId="5" borderId="35" xfId="0" applyFill="1" applyBorder="1" applyAlignment="1">
      <alignment horizontal="center" vertical="center"/>
    </xf>
    <xf numFmtId="0" fontId="0" fillId="5" borderId="22" xfId="0" applyFill="1" applyBorder="1" applyAlignment="1">
      <alignment horizontal="center" vertical="center"/>
    </xf>
    <xf numFmtId="0" fontId="0" fillId="5" borderId="36" xfId="0" applyFill="1" applyBorder="1" applyAlignment="1">
      <alignment horizontal="center" vertical="center"/>
    </xf>
    <xf numFmtId="0" fontId="7" fillId="0" borderId="15" xfId="0" applyFont="1" applyBorder="1" applyAlignment="1">
      <alignment horizontal="left" vertical="center"/>
    </xf>
    <xf numFmtId="180" fontId="32" fillId="0" borderId="15" xfId="0" applyNumberFormat="1" applyFont="1" applyBorder="1" applyAlignment="1">
      <alignment horizontal="right" vertical="center"/>
    </xf>
    <xf numFmtId="0" fontId="0" fillId="0" borderId="0" xfId="0" applyAlignment="1">
      <alignment horizontal="right" vertical="center"/>
    </xf>
    <xf numFmtId="49" fontId="3" fillId="2" borderId="15" xfId="0" applyNumberFormat="1" applyFont="1" applyFill="1" applyBorder="1" applyAlignment="1" applyProtection="1">
      <alignment horizontal="left" vertical="top" wrapText="1"/>
      <protection locked="0"/>
    </xf>
    <xf numFmtId="179" fontId="0" fillId="2" borderId="47" xfId="0" applyNumberFormat="1" applyFill="1" applyBorder="1" applyAlignment="1" applyProtection="1">
      <alignment horizontal="right" vertical="center"/>
      <protection locked="0"/>
    </xf>
    <xf numFmtId="0" fontId="8" fillId="0" borderId="56" xfId="0" applyFont="1" applyBorder="1" applyAlignment="1">
      <alignment horizontal="right" vertical="center"/>
    </xf>
    <xf numFmtId="0" fontId="8" fillId="0" borderId="57" xfId="0" applyFont="1" applyBorder="1" applyAlignment="1">
      <alignment horizontal="right" vertical="center"/>
    </xf>
    <xf numFmtId="0" fontId="8" fillId="0" borderId="58" xfId="0" applyFont="1" applyBorder="1" applyAlignment="1">
      <alignment horizontal="right" vertical="center"/>
    </xf>
    <xf numFmtId="179" fontId="33" fillId="0" borderId="23" xfId="0" applyNumberFormat="1" applyFont="1" applyBorder="1" applyAlignment="1">
      <alignment horizontal="right" vertical="center"/>
    </xf>
    <xf numFmtId="0" fontId="8" fillId="0" borderId="24" xfId="0" applyFont="1" applyBorder="1" applyAlignment="1">
      <alignment horizontal="right" vertical="center" wrapText="1"/>
    </xf>
    <xf numFmtId="0" fontId="8" fillId="0" borderId="25" xfId="0" applyFont="1" applyBorder="1" applyAlignment="1">
      <alignment horizontal="right" vertical="center"/>
    </xf>
    <xf numFmtId="0" fontId="8" fillId="0" borderId="5" xfId="0" applyFont="1" applyBorder="1" applyAlignment="1">
      <alignment horizontal="right" vertical="center"/>
    </xf>
    <xf numFmtId="179" fontId="0" fillId="2" borderId="13" xfId="0" applyNumberFormat="1" applyFill="1" applyBorder="1" applyAlignment="1" applyProtection="1">
      <alignment horizontal="right" vertical="center"/>
      <protection locked="0"/>
    </xf>
    <xf numFmtId="179" fontId="30" fillId="0" borderId="55" xfId="0" applyNumberFormat="1" applyFont="1" applyBorder="1" applyAlignment="1">
      <alignment horizontal="right" vertical="center"/>
    </xf>
    <xf numFmtId="179" fontId="30" fillId="0" borderId="15" xfId="0" applyNumberFormat="1" applyFont="1" applyBorder="1" applyAlignment="1">
      <alignment horizontal="right" vertical="center"/>
    </xf>
    <xf numFmtId="179" fontId="30" fillId="0" borderId="5" xfId="0" applyNumberFormat="1" applyFont="1" applyBorder="1" applyAlignment="1">
      <alignment horizontal="right" vertical="center"/>
    </xf>
    <xf numFmtId="0" fontId="8" fillId="0" borderId="0" xfId="0" applyFont="1" applyAlignment="1">
      <alignment horizontal="center" vertical="center"/>
    </xf>
    <xf numFmtId="0" fontId="8" fillId="0" borderId="30" xfId="0" applyFont="1" applyBorder="1" applyAlignment="1">
      <alignment horizontal="center" vertical="center"/>
    </xf>
    <xf numFmtId="179" fontId="33" fillId="0" borderId="23" xfId="3" applyNumberFormat="1" applyFont="1" applyBorder="1" applyAlignment="1" applyProtection="1">
      <alignment horizontal="right" vertical="center"/>
    </xf>
    <xf numFmtId="0" fontId="0" fillId="0" borderId="15" xfId="0" applyBorder="1" applyAlignment="1">
      <alignment horizontal="center" vertical="center"/>
    </xf>
    <xf numFmtId="0" fontId="0" fillId="5" borderId="42" xfId="0"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179" fontId="0" fillId="2" borderId="35" xfId="0" applyNumberFormat="1" applyFill="1" applyBorder="1" applyAlignment="1" applyProtection="1">
      <alignment horizontal="right" vertical="center"/>
      <protection locked="0"/>
    </xf>
    <xf numFmtId="179" fontId="0" fillId="2" borderId="42" xfId="0" applyNumberFormat="1" applyFill="1" applyBorder="1" applyAlignment="1" applyProtection="1">
      <alignment horizontal="right" vertical="center"/>
      <protection locked="0"/>
    </xf>
    <xf numFmtId="179" fontId="0" fillId="2" borderId="43" xfId="0" applyNumberFormat="1" applyFill="1" applyBorder="1" applyAlignment="1" applyProtection="1">
      <alignment horizontal="right" vertical="center"/>
      <protection locked="0"/>
    </xf>
    <xf numFmtId="177" fontId="0" fillId="2" borderId="2" xfId="0" applyNumberFormat="1" applyFill="1" applyBorder="1" applyAlignment="1" applyProtection="1">
      <alignment horizontal="right" vertical="center"/>
      <protection locked="0"/>
    </xf>
    <xf numFmtId="177" fontId="0" fillId="2" borderId="3" xfId="0" applyNumberFormat="1" applyFill="1" applyBorder="1" applyAlignment="1" applyProtection="1">
      <alignment horizontal="right" vertical="center"/>
      <protection locked="0"/>
    </xf>
    <xf numFmtId="177" fontId="0" fillId="2" borderId="4" xfId="0" applyNumberFormat="1" applyFill="1" applyBorder="1" applyAlignment="1" applyProtection="1">
      <alignment horizontal="right" vertical="center"/>
      <protection locked="0"/>
    </xf>
    <xf numFmtId="180" fontId="7" fillId="0" borderId="24" xfId="0" applyNumberFormat="1" applyFont="1" applyBorder="1" applyAlignment="1">
      <alignment horizontal="right" vertical="center"/>
    </xf>
    <xf numFmtId="180" fontId="7" fillId="0" borderId="25" xfId="0" applyNumberFormat="1" applyFont="1" applyBorder="1" applyAlignment="1">
      <alignment horizontal="righ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5" xfId="0" applyFont="1" applyBorder="1" applyAlignment="1">
      <alignment horizontal="center" vertical="center"/>
    </xf>
    <xf numFmtId="0" fontId="2" fillId="0" borderId="0" xfId="0" applyFont="1" applyAlignment="1">
      <alignment horizontal="left" vertical="top"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176" fontId="0" fillId="2" borderId="2" xfId="0" applyNumberFormat="1" applyFill="1" applyBorder="1" applyAlignment="1" applyProtection="1">
      <alignment horizontal="right" vertical="center"/>
      <protection locked="0"/>
    </xf>
    <xf numFmtId="176" fontId="0" fillId="2" borderId="3" xfId="0" applyNumberFormat="1" applyFill="1" applyBorder="1" applyAlignment="1" applyProtection="1">
      <alignment horizontal="right" vertical="center"/>
      <protection locked="0"/>
    </xf>
    <xf numFmtId="176" fontId="0" fillId="2" borderId="4" xfId="0" applyNumberFormat="1" applyFill="1" applyBorder="1" applyAlignment="1" applyProtection="1">
      <alignment horizontal="right" vertical="center"/>
      <protection locked="0"/>
    </xf>
    <xf numFmtId="0" fontId="0" fillId="5" borderId="1" xfId="0" applyFill="1" applyBorder="1" applyAlignment="1">
      <alignment horizontal="left" vertical="center" wrapText="1"/>
    </xf>
    <xf numFmtId="0" fontId="0" fillId="5" borderId="7" xfId="0" applyFill="1" applyBorder="1" applyAlignment="1">
      <alignment horizontal="left" vertical="center" wrapText="1"/>
    </xf>
    <xf numFmtId="49" fontId="7" fillId="2" borderId="15" xfId="0" applyNumberFormat="1" applyFont="1" applyFill="1" applyBorder="1" applyAlignment="1" applyProtection="1">
      <alignment horizontal="left" vertical="top" wrapText="1"/>
      <protection locked="0"/>
    </xf>
    <xf numFmtId="0" fontId="2" fillId="5" borderId="12"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179" fontId="0" fillId="2" borderId="46" xfId="0" applyNumberFormat="1" applyFill="1" applyBorder="1" applyAlignment="1" applyProtection="1">
      <alignment horizontal="right" vertical="center"/>
      <protection locked="0"/>
    </xf>
    <xf numFmtId="179" fontId="0" fillId="2" borderId="48" xfId="0" applyNumberFormat="1" applyFill="1" applyBorder="1" applyAlignment="1" applyProtection="1">
      <alignment horizontal="right" vertical="center"/>
      <protection locked="0"/>
    </xf>
    <xf numFmtId="179" fontId="0" fillId="2" borderId="49" xfId="0" applyNumberFormat="1" applyFill="1" applyBorder="1" applyAlignment="1" applyProtection="1">
      <alignment horizontal="right" vertical="center"/>
      <protection locked="0"/>
    </xf>
    <xf numFmtId="0" fontId="37" fillId="0" borderId="15" xfId="0" applyFont="1" applyBorder="1" applyAlignment="1">
      <alignment horizontal="center" vertical="center"/>
    </xf>
    <xf numFmtId="0" fontId="0" fillId="0" borderId="10" xfId="0" applyBorder="1" applyAlignment="1">
      <alignment horizontal="center" vertical="center"/>
    </xf>
    <xf numFmtId="179" fontId="32" fillId="0" borderId="15" xfId="0" applyNumberFormat="1" applyFont="1" applyBorder="1" applyAlignment="1">
      <alignment horizontal="right" vertical="center"/>
    </xf>
    <xf numFmtId="182" fontId="29" fillId="0" borderId="24" xfId="0" applyNumberFormat="1" applyFont="1" applyBorder="1" applyAlignment="1">
      <alignment horizontal="right" vertical="center"/>
    </xf>
    <xf numFmtId="182" fontId="29" fillId="0" borderId="5" xfId="0" applyNumberFormat="1" applyFont="1" applyBorder="1" applyAlignment="1">
      <alignment horizontal="right" vertical="center"/>
    </xf>
    <xf numFmtId="0" fontId="2" fillId="0" borderId="0" xfId="0" applyFont="1" applyAlignment="1">
      <alignment horizontal="left" vertical="center" wrapText="1"/>
    </xf>
    <xf numFmtId="0" fontId="10" fillId="3" borderId="60" xfId="0" applyFont="1" applyFill="1" applyBorder="1" applyAlignment="1">
      <alignment horizontal="center" vertical="center"/>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6"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49" fontId="2" fillId="2" borderId="16"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49" fontId="2" fillId="2" borderId="18" xfId="0" applyNumberFormat="1" applyFont="1" applyFill="1" applyBorder="1" applyAlignment="1">
      <alignment horizontal="left" vertical="top" wrapText="1"/>
    </xf>
    <xf numFmtId="49" fontId="2" fillId="2" borderId="19" xfId="0" applyNumberFormat="1" applyFont="1" applyFill="1" applyBorder="1" applyAlignment="1">
      <alignment horizontal="left" vertical="top" wrapText="1"/>
    </xf>
    <xf numFmtId="49" fontId="2" fillId="2" borderId="20" xfId="0" applyNumberFormat="1" applyFont="1" applyFill="1" applyBorder="1" applyAlignment="1">
      <alignment horizontal="left" vertical="top" wrapText="1"/>
    </xf>
    <xf numFmtId="49" fontId="2" fillId="2" borderId="2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0" fillId="0" borderId="60" xfId="0" applyBorder="1" applyAlignment="1">
      <alignment horizontal="left" vertical="top" wrapText="1"/>
    </xf>
    <xf numFmtId="49" fontId="12" fillId="2" borderId="11" xfId="0" applyNumberFormat="1" applyFont="1" applyFill="1" applyBorder="1" applyAlignment="1">
      <alignment horizontal="left" vertical="top" wrapText="1"/>
    </xf>
    <xf numFmtId="49" fontId="12" fillId="2" borderId="12" xfId="0" applyNumberFormat="1" applyFont="1" applyFill="1" applyBorder="1" applyAlignment="1">
      <alignment horizontal="left" vertical="top" wrapText="1"/>
    </xf>
    <xf numFmtId="49" fontId="12" fillId="2" borderId="13" xfId="0" applyNumberFormat="1" applyFont="1" applyFill="1" applyBorder="1" applyAlignment="1">
      <alignment horizontal="left" vertical="top" wrapText="1"/>
    </xf>
    <xf numFmtId="49" fontId="12" fillId="2" borderId="14" xfId="0" applyNumberFormat="1" applyFont="1" applyFill="1" applyBorder="1" applyAlignment="1">
      <alignment horizontal="left" vertical="top" wrapText="1"/>
    </xf>
    <xf numFmtId="49" fontId="12" fillId="2" borderId="9" xfId="0" applyNumberFormat="1" applyFont="1" applyFill="1" applyBorder="1" applyAlignment="1">
      <alignment horizontal="left" vertical="top" wrapText="1"/>
    </xf>
    <xf numFmtId="49" fontId="12" fillId="2" borderId="8"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3" fillId="2" borderId="4" xfId="0" applyNumberFormat="1" applyFont="1" applyFill="1" applyBorder="1" applyAlignment="1">
      <alignment horizontal="left" vertical="top" wrapText="1"/>
    </xf>
    <xf numFmtId="179" fontId="0" fillId="2" borderId="2" xfId="0" applyNumberFormat="1" applyFill="1" applyBorder="1" applyAlignment="1">
      <alignment horizontal="right" vertical="center"/>
    </xf>
    <xf numFmtId="179" fontId="0" fillId="2" borderId="3" xfId="0" applyNumberFormat="1" applyFill="1" applyBorder="1" applyAlignment="1">
      <alignment horizontal="right" vertical="center"/>
    </xf>
    <xf numFmtId="179" fontId="0" fillId="2" borderId="4" xfId="0" applyNumberFormat="1" applyFill="1" applyBorder="1" applyAlignment="1">
      <alignment horizontal="right" vertical="center"/>
    </xf>
    <xf numFmtId="181" fontId="0" fillId="2" borderId="2" xfId="0" applyNumberFormat="1" applyFill="1" applyBorder="1" applyAlignment="1">
      <alignment horizontal="right" vertical="center"/>
    </xf>
    <xf numFmtId="181" fontId="0" fillId="2" borderId="3" xfId="0" applyNumberFormat="1" applyFill="1" applyBorder="1" applyAlignment="1">
      <alignment horizontal="right" vertical="center"/>
    </xf>
    <xf numFmtId="181" fontId="0" fillId="2" borderId="4" xfId="0" applyNumberFormat="1" applyFill="1" applyBorder="1" applyAlignment="1">
      <alignment horizontal="right" vertical="center"/>
    </xf>
    <xf numFmtId="49" fontId="0" fillId="2" borderId="1" xfId="0" applyNumberFormat="1" applyFill="1" applyBorder="1" applyAlignment="1">
      <alignment horizontal="center" vertical="center"/>
    </xf>
    <xf numFmtId="179" fontId="0" fillId="2" borderId="1" xfId="0" applyNumberFormat="1" applyFill="1" applyBorder="1" applyAlignment="1">
      <alignment horizontal="right" vertical="center"/>
    </xf>
    <xf numFmtId="49" fontId="0" fillId="2" borderId="1" xfId="0" applyNumberForma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9" xfId="0" applyNumberFormat="1" applyFont="1" applyFill="1" applyBorder="1" applyAlignment="1">
      <alignment horizontal="left" vertical="top" wrapText="1"/>
    </xf>
    <xf numFmtId="49" fontId="3" fillId="2" borderId="8" xfId="0" applyNumberFormat="1" applyFont="1" applyFill="1" applyBorder="1" applyAlignment="1">
      <alignment horizontal="left" vertical="top" wrapText="1"/>
    </xf>
    <xf numFmtId="180" fontId="0" fillId="2" borderId="1" xfId="0" applyNumberFormat="1" applyFill="1" applyBorder="1" applyAlignment="1">
      <alignment horizontal="right" vertical="center"/>
    </xf>
    <xf numFmtId="180" fontId="0" fillId="2" borderId="2" xfId="0" applyNumberFormat="1" applyFill="1" applyBorder="1" applyAlignment="1">
      <alignment horizontal="right" vertical="center"/>
    </xf>
    <xf numFmtId="180" fontId="0" fillId="2" borderId="3" xfId="0" applyNumberFormat="1" applyFill="1" applyBorder="1" applyAlignment="1">
      <alignment horizontal="right" vertical="center"/>
    </xf>
    <xf numFmtId="180" fontId="0" fillId="2" borderId="4" xfId="0" applyNumberFormat="1" applyFill="1" applyBorder="1" applyAlignment="1">
      <alignment horizontal="right" vertical="center"/>
    </xf>
    <xf numFmtId="179" fontId="0" fillId="2" borderId="37" xfId="0" applyNumberFormat="1" applyFill="1" applyBorder="1" applyAlignment="1">
      <alignment horizontal="right" vertical="center"/>
    </xf>
    <xf numFmtId="179" fontId="0" fillId="2" borderId="38" xfId="0" applyNumberFormat="1" applyFill="1" applyBorder="1" applyAlignment="1">
      <alignment horizontal="right" vertical="center"/>
    </xf>
    <xf numFmtId="0" fontId="0" fillId="0" borderId="62"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61"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179" fontId="0" fillId="2" borderId="39" xfId="0" applyNumberFormat="1" applyFill="1" applyBorder="1" applyAlignment="1">
      <alignment horizontal="right" vertical="center"/>
    </xf>
    <xf numFmtId="179" fontId="0" fillId="2" borderId="40" xfId="0" applyNumberFormat="1" applyFill="1" applyBorder="1" applyAlignment="1">
      <alignment horizontal="right" vertical="center"/>
    </xf>
    <xf numFmtId="179" fontId="0" fillId="2" borderId="41" xfId="0" applyNumberFormat="1" applyFill="1" applyBorder="1" applyAlignment="1">
      <alignment horizontal="right" vertical="center"/>
    </xf>
    <xf numFmtId="49" fontId="7" fillId="2" borderId="1" xfId="0" applyNumberFormat="1" applyFont="1" applyFill="1" applyBorder="1" applyAlignment="1">
      <alignment horizontal="left" vertical="top" wrapText="1"/>
    </xf>
    <xf numFmtId="179" fontId="0" fillId="2" borderId="22" xfId="0" applyNumberFormat="1" applyFill="1" applyBorder="1" applyAlignment="1">
      <alignment horizontal="right" vertical="center"/>
    </xf>
    <xf numFmtId="180" fontId="0" fillId="2" borderId="40" xfId="0" applyNumberFormat="1" applyFill="1" applyBorder="1" applyAlignment="1">
      <alignment horizontal="right" vertical="center"/>
    </xf>
    <xf numFmtId="180" fontId="0" fillId="2" borderId="7" xfId="0" applyNumberFormat="1" applyFill="1" applyBorder="1" applyAlignment="1">
      <alignment horizontal="right" vertical="center"/>
    </xf>
    <xf numFmtId="179" fontId="0" fillId="2" borderId="7" xfId="0" applyNumberFormat="1" applyFill="1" applyBorder="1" applyAlignment="1">
      <alignment horizontal="right" vertical="center"/>
    </xf>
    <xf numFmtId="176" fontId="0" fillId="2" borderId="1" xfId="0" applyNumberFormat="1" applyFill="1" applyBorder="1" applyAlignment="1">
      <alignment horizontal="right" vertical="center"/>
    </xf>
    <xf numFmtId="49" fontId="0" fillId="2" borderId="11" xfId="0" applyNumberFormat="1" applyFill="1" applyBorder="1" applyAlignment="1">
      <alignment horizontal="center" vertical="center"/>
    </xf>
    <xf numFmtId="49" fontId="0" fillId="2" borderId="12" xfId="0" applyNumberFormat="1" applyFill="1" applyBorder="1" applyAlignment="1">
      <alignment horizontal="center" vertical="center"/>
    </xf>
    <xf numFmtId="49" fontId="0" fillId="2" borderId="13"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2" borderId="9"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2"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12" fillId="2" borderId="1" xfId="0" applyNumberFormat="1" applyFont="1" applyFill="1" applyBorder="1" applyAlignment="1">
      <alignment horizontal="left" vertical="top" wrapText="1"/>
    </xf>
    <xf numFmtId="49" fontId="0" fillId="2" borderId="11"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49" fontId="0" fillId="2" borderId="13" xfId="0" applyNumberFormat="1" applyFill="1" applyBorder="1" applyAlignment="1">
      <alignment horizontal="left" vertical="top" wrapText="1"/>
    </xf>
    <xf numFmtId="49" fontId="0" fillId="2" borderId="14"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49" fontId="0" fillId="2" borderId="1" xfId="0" applyNumberFormat="1" applyFill="1" applyBorder="1" applyAlignment="1">
      <alignment horizontal="left" vertical="top"/>
    </xf>
    <xf numFmtId="0" fontId="2" fillId="2" borderId="1" xfId="0" applyFont="1" applyFill="1" applyBorder="1" applyAlignment="1">
      <alignment horizontal="left" vertical="top" wrapText="1"/>
    </xf>
    <xf numFmtId="179" fontId="27" fillId="2" borderId="1" xfId="0" applyNumberFormat="1" applyFont="1" applyFill="1" applyBorder="1" applyAlignment="1">
      <alignment horizontal="right" vertical="center"/>
    </xf>
    <xf numFmtId="180" fontId="27" fillId="2" borderId="1" xfId="0" applyNumberFormat="1" applyFont="1" applyFill="1" applyBorder="1" applyAlignment="1">
      <alignment horizontal="right" vertical="center"/>
    </xf>
    <xf numFmtId="179" fontId="0" fillId="2" borderId="48" xfId="0" applyNumberFormat="1" applyFill="1" applyBorder="1" applyAlignment="1">
      <alignment horizontal="right" vertical="center"/>
    </xf>
    <xf numFmtId="179" fontId="0" fillId="2" borderId="49" xfId="0" applyNumberFormat="1" applyFill="1" applyBorder="1" applyAlignment="1">
      <alignment horizontal="right" vertical="center"/>
    </xf>
    <xf numFmtId="179" fontId="0" fillId="2" borderId="47" xfId="0" applyNumberFormat="1" applyFill="1" applyBorder="1" applyAlignment="1">
      <alignment horizontal="right" vertical="center"/>
    </xf>
    <xf numFmtId="179" fontId="0" fillId="2" borderId="13" xfId="0" applyNumberFormat="1" applyFill="1" applyBorder="1" applyAlignment="1">
      <alignment horizontal="right" vertical="center"/>
    </xf>
    <xf numFmtId="179" fontId="0" fillId="2" borderId="43" xfId="0" applyNumberFormat="1" applyFill="1" applyBorder="1" applyAlignment="1">
      <alignment horizontal="right" vertical="center"/>
    </xf>
    <xf numFmtId="179" fontId="33" fillId="0" borderId="23" xfId="3" applyNumberFormat="1" applyFont="1" applyBorder="1" applyAlignment="1">
      <alignment horizontal="right" vertical="center"/>
    </xf>
    <xf numFmtId="179" fontId="0" fillId="2" borderId="42" xfId="0" applyNumberFormat="1" applyFill="1" applyBorder="1" applyAlignment="1">
      <alignment horizontal="right" vertical="center"/>
    </xf>
    <xf numFmtId="179" fontId="0" fillId="2" borderId="46" xfId="0" applyNumberFormat="1" applyFill="1" applyBorder="1" applyAlignment="1">
      <alignment horizontal="right" vertical="center"/>
    </xf>
    <xf numFmtId="0" fontId="12" fillId="0" borderId="60" xfId="0" applyFont="1" applyBorder="1" applyAlignment="1">
      <alignment horizontal="left" vertical="top" wrapText="1"/>
    </xf>
    <xf numFmtId="179" fontId="0" fillId="2" borderId="35" xfId="0" applyNumberFormat="1" applyFill="1" applyBorder="1" applyAlignment="1">
      <alignment horizontal="right" vertical="center"/>
    </xf>
    <xf numFmtId="49" fontId="7" fillId="2" borderId="15" xfId="0" applyNumberFormat="1" applyFont="1" applyFill="1" applyBorder="1" applyAlignment="1">
      <alignment horizontal="left" vertical="top" wrapText="1"/>
    </xf>
    <xf numFmtId="177" fontId="0" fillId="2" borderId="2" xfId="0" applyNumberFormat="1" applyFill="1" applyBorder="1" applyAlignment="1">
      <alignment horizontal="right" vertical="center"/>
    </xf>
    <xf numFmtId="177" fontId="0" fillId="2" borderId="3" xfId="0" applyNumberFormat="1" applyFill="1" applyBorder="1" applyAlignment="1">
      <alignment horizontal="right" vertical="center"/>
    </xf>
    <xf numFmtId="177" fontId="0" fillId="2" borderId="4" xfId="0" applyNumberFormat="1" applyFill="1" applyBorder="1" applyAlignment="1">
      <alignment horizontal="right" vertical="center"/>
    </xf>
    <xf numFmtId="179" fontId="29" fillId="0" borderId="5" xfId="3" applyNumberFormat="1" applyFont="1" applyBorder="1" applyAlignment="1">
      <alignment horizontal="right" vertical="center"/>
    </xf>
    <xf numFmtId="179" fontId="29" fillId="0" borderId="15" xfId="3" applyNumberFormat="1" applyFont="1" applyBorder="1" applyAlignment="1">
      <alignment horizontal="right" vertical="center"/>
    </xf>
    <xf numFmtId="176" fontId="0" fillId="2" borderId="2" xfId="0" applyNumberFormat="1" applyFill="1" applyBorder="1" applyAlignment="1">
      <alignment horizontal="right" vertical="center"/>
    </xf>
    <xf numFmtId="176" fontId="0" fillId="2" borderId="3" xfId="0" applyNumberFormat="1" applyFill="1" applyBorder="1" applyAlignment="1">
      <alignment horizontal="right" vertical="center"/>
    </xf>
    <xf numFmtId="176" fontId="0" fillId="2" borderId="4" xfId="0" applyNumberFormat="1" applyFill="1" applyBorder="1" applyAlignment="1">
      <alignment horizontal="right" vertical="center"/>
    </xf>
    <xf numFmtId="0" fontId="17" fillId="6" borderId="0" xfId="0" applyFont="1" applyFill="1" applyAlignment="1">
      <alignment horizontal="center" vertical="center" wrapText="1"/>
    </xf>
    <xf numFmtId="0" fontId="15" fillId="6" borderId="0" xfId="0" applyFont="1" applyFill="1" applyAlignment="1">
      <alignment horizontal="center" vertical="center"/>
    </xf>
  </cellXfs>
  <cellStyles count="4">
    <cellStyle name="ハイパーリンク" xfId="2" builtinId="8"/>
    <cellStyle name="桁区切り" xfId="3" builtinId="6"/>
    <cellStyle name="標準" xfId="0" builtinId="0"/>
    <cellStyle name="標準 2" xfId="1" xr:uid="{AD49821D-0378-497D-8B20-C9F3E24C2FDE}"/>
  </cellStyles>
  <dxfs count="279">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
      <fill>
        <patternFill>
          <bgColor rgb="FFFBE2D5"/>
        </patternFill>
      </fill>
    </dxf>
  </dxfs>
  <tableStyles count="0" defaultTableStyle="TableStyleMedium2" defaultPivotStyle="PivotStyleLight16"/>
  <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3" name="図 2">
          <a:extLst>
            <a:ext uri="{FF2B5EF4-FFF2-40B4-BE49-F238E27FC236}">
              <a16:creationId xmlns:a16="http://schemas.microsoft.com/office/drawing/2014/main" id="{7AA1C7D7-8F34-6306-A5BC-8975D418B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171450</xdr:rowOff>
    </xdr:from>
    <xdr:to>
      <xdr:col>12</xdr:col>
      <xdr:colOff>180975</xdr:colOff>
      <xdr:row>3</xdr:row>
      <xdr:rowOff>133351</xdr:rowOff>
    </xdr:to>
    <xdr:pic>
      <xdr:nvPicPr>
        <xdr:cNvPr id="2" name="図 1">
          <a:extLst>
            <a:ext uri="{FF2B5EF4-FFF2-40B4-BE49-F238E27FC236}">
              <a16:creationId xmlns:a16="http://schemas.microsoft.com/office/drawing/2014/main" id="{17B2E246-A522-4678-B54A-AA339DEDA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71450"/>
          <a:ext cx="3276600" cy="81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1.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toyokeizai-db-esurvey.spiral-site.com/esurvey_auth/login" TargetMode="External"/><Relationship Id="rId7" Type="http://schemas.openxmlformats.org/officeDocument/2006/relationships/printerSettings" Target="../printerSettings/printerSettings2.bin"/><Relationship Id="rId2" Type="http://schemas.openxmlformats.org/officeDocument/2006/relationships/hyperlink" Target="mailto:accept-csr@toyokeizai.co.jp" TargetMode="External"/><Relationship Id="rId1" Type="http://schemas.openxmlformats.org/officeDocument/2006/relationships/hyperlink" Target="mailto:csr@toyokeizai.co.jp" TargetMode="External"/><Relationship Id="rId6" Type="http://schemas.openxmlformats.org/officeDocument/2006/relationships/hyperlink" Target="https://biz.toyokeizai.net/-/csr/sustainabilityforum/" TargetMode="External"/><Relationship Id="rId5" Type="http://schemas.openxmlformats.org/officeDocument/2006/relationships/hyperlink" Target="https://biz.toyokeizai.net/-/csr/research/No21-2025.html" TargetMode="External"/><Relationship Id="rId4" Type="http://schemas.openxmlformats.org/officeDocument/2006/relationships/hyperlink" Target="https://biz.toyokeizai.net/-/cs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69DB3-71F0-4D77-98C6-43959C39F561}">
  <sheetPr codeName="Sheet1"/>
  <dimension ref="A1:AJ91"/>
  <sheetViews>
    <sheetView showGridLines="0" tabSelected="1" zoomScaleNormal="100" workbookViewId="0">
      <selection activeCell="J30" sqref="J30:AI31"/>
    </sheetView>
  </sheetViews>
  <sheetFormatPr defaultColWidth="0" defaultRowHeight="23.1" customHeight="1" zeroHeight="1"/>
  <cols>
    <col min="1" max="36" width="3.625" customWidth="1"/>
    <col min="37" max="16384" width="9" hidden="1"/>
  </cols>
  <sheetData>
    <row r="1" spans="2:36" ht="23.1" customHeight="1">
      <c r="AJ1" t="s">
        <v>575</v>
      </c>
    </row>
    <row r="2" spans="2:36" ht="23.1" customHeight="1">
      <c r="N2" s="117" t="str">
        <f>"東洋経済／第"&amp;Year1-2004&amp;"回CSR調査（"&amp;Year1&amp;"年）"</f>
        <v>東洋経済／第21回CSR調査（2025年）</v>
      </c>
      <c r="O2" s="117"/>
      <c r="P2" s="117"/>
      <c r="Q2" s="117"/>
      <c r="R2" s="117"/>
      <c r="S2" s="117"/>
      <c r="T2" s="117"/>
      <c r="U2" s="117"/>
      <c r="V2" s="117"/>
      <c r="W2" s="117"/>
      <c r="X2" s="117"/>
      <c r="Y2" s="117"/>
      <c r="Z2" s="117"/>
      <c r="AA2" s="117"/>
      <c r="AB2" s="117"/>
      <c r="AC2" s="117"/>
      <c r="AD2" s="117"/>
      <c r="AE2" s="117"/>
      <c r="AF2" s="117"/>
      <c r="AG2" s="117"/>
      <c r="AH2" s="117"/>
      <c r="AI2" s="117"/>
    </row>
    <row r="3" spans="2:36" ht="23.1" customHeight="1">
      <c r="N3" s="117"/>
      <c r="O3" s="117"/>
      <c r="P3" s="117"/>
      <c r="Q3" s="117"/>
      <c r="R3" s="117"/>
      <c r="S3" s="117"/>
      <c r="T3" s="117"/>
      <c r="U3" s="117"/>
      <c r="V3" s="117"/>
      <c r="W3" s="117"/>
      <c r="X3" s="117"/>
      <c r="Y3" s="117"/>
      <c r="Z3" s="117"/>
      <c r="AA3" s="117"/>
      <c r="AB3" s="117"/>
      <c r="AC3" s="117"/>
      <c r="AD3" s="117"/>
      <c r="AE3" s="117"/>
      <c r="AF3" s="117"/>
      <c r="AG3" s="117"/>
      <c r="AH3" s="117"/>
      <c r="AI3" s="117"/>
    </row>
    <row r="4" spans="2:36" ht="23.1" customHeight="1">
      <c r="N4" s="118" t="s">
        <v>338</v>
      </c>
      <c r="O4" s="118"/>
      <c r="P4" s="118"/>
      <c r="Q4" s="118"/>
      <c r="R4" s="118"/>
      <c r="S4" s="118"/>
      <c r="T4" s="118"/>
      <c r="U4" s="118"/>
      <c r="V4" s="118"/>
      <c r="W4" s="118"/>
      <c r="X4" s="118"/>
      <c r="Y4" s="118"/>
      <c r="Z4" s="118"/>
      <c r="AA4" s="118"/>
      <c r="AB4" s="118"/>
      <c r="AC4" s="118"/>
      <c r="AD4" s="118"/>
      <c r="AE4" s="118"/>
      <c r="AF4" s="118"/>
      <c r="AG4" s="118"/>
      <c r="AH4" s="118"/>
      <c r="AI4" s="118"/>
    </row>
    <row r="5" spans="2:36" ht="23.1" customHeight="1">
      <c r="N5" s="118"/>
      <c r="O5" s="118"/>
      <c r="P5" s="118"/>
      <c r="Q5" s="118"/>
      <c r="R5" s="118"/>
      <c r="S5" s="118"/>
      <c r="T5" s="118"/>
      <c r="U5" s="118"/>
      <c r="V5" s="118"/>
      <c r="W5" s="118"/>
      <c r="X5" s="118"/>
      <c r="Y5" s="118"/>
      <c r="Z5" s="118"/>
      <c r="AA5" s="118"/>
      <c r="AB5" s="118"/>
      <c r="AC5" s="118"/>
      <c r="AD5" s="118"/>
      <c r="AE5" s="118"/>
      <c r="AF5" s="118"/>
      <c r="AG5" s="118"/>
      <c r="AH5" s="118"/>
      <c r="AI5" s="118"/>
    </row>
    <row r="6" spans="2:36" ht="23.1" customHeight="1">
      <c r="B6" s="74" t="s">
        <v>355</v>
      </c>
    </row>
    <row r="7" spans="2:36" ht="23.1" customHeight="1">
      <c r="C7" t="s">
        <v>364</v>
      </c>
    </row>
    <row r="8" spans="2:36" ht="23.1" customHeight="1">
      <c r="C8" t="s">
        <v>365</v>
      </c>
      <c r="J8" s="119" t="s">
        <v>356</v>
      </c>
      <c r="K8" s="119"/>
      <c r="L8" s="119"/>
      <c r="M8" s="119"/>
      <c r="N8" t="s">
        <v>357</v>
      </c>
    </row>
    <row r="9" spans="2:36" ht="23.1" customHeight="1">
      <c r="C9" t="s">
        <v>359</v>
      </c>
      <c r="J9" s="75"/>
      <c r="K9" s="75"/>
      <c r="L9" s="75"/>
      <c r="M9" s="75"/>
    </row>
    <row r="10" spans="2:36" ht="23.1" customHeight="1">
      <c r="C10" t="s">
        <v>358</v>
      </c>
    </row>
    <row r="11" spans="2:36" ht="23.1" customHeight="1">
      <c r="C11" t="s">
        <v>366</v>
      </c>
    </row>
    <row r="12" spans="2:36" ht="23.1" customHeight="1">
      <c r="C12" t="s">
        <v>549</v>
      </c>
    </row>
    <row r="13" spans="2:36" ht="23.1" customHeight="1">
      <c r="C13" t="s">
        <v>371</v>
      </c>
    </row>
    <row r="14" spans="2:36" ht="23.1" customHeight="1">
      <c r="C14" t="s">
        <v>367</v>
      </c>
    </row>
    <row r="15" spans="2:36" ht="23.1" customHeight="1"/>
    <row r="16" spans="2:36" ht="23.1" customHeight="1">
      <c r="B16" s="74" t="s">
        <v>361</v>
      </c>
    </row>
    <row r="17" spans="2:35" ht="23.1" customHeight="1">
      <c r="C17" t="s">
        <v>363</v>
      </c>
      <c r="G17" s="124" t="s">
        <v>362</v>
      </c>
      <c r="H17" s="124"/>
      <c r="I17" s="124"/>
      <c r="J17" s="124"/>
      <c r="K17" s="124"/>
      <c r="M17" t="s">
        <v>571</v>
      </c>
      <c r="AC17" s="123" t="s">
        <v>572</v>
      </c>
      <c r="AD17" s="123"/>
      <c r="AE17" s="123"/>
      <c r="AF17" t="s">
        <v>573</v>
      </c>
    </row>
    <row r="18" spans="2:35" ht="23.1" customHeight="1">
      <c r="C18" t="s">
        <v>370</v>
      </c>
    </row>
    <row r="19" spans="2:35" ht="23.1" customHeight="1">
      <c r="C19" t="s">
        <v>564</v>
      </c>
    </row>
    <row r="20" spans="2:35" ht="23.1" customHeight="1">
      <c r="C20" t="s">
        <v>565</v>
      </c>
    </row>
    <row r="21" spans="2:35" ht="23.1" customHeight="1">
      <c r="C21" t="s">
        <v>550</v>
      </c>
    </row>
    <row r="22" spans="2:35" ht="23.1" customHeight="1">
      <c r="C22" s="83" t="s">
        <v>373</v>
      </c>
    </row>
    <row r="23" spans="2:35" ht="23.1" customHeight="1">
      <c r="D23" s="125" t="s">
        <v>368</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73"/>
    </row>
    <row r="24" spans="2:35" ht="23.1" customHeight="1">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73"/>
    </row>
    <row r="25" spans="2:35" ht="23.1" customHeight="1">
      <c r="C25" t="s">
        <v>374</v>
      </c>
    </row>
    <row r="26" spans="2:35" ht="23.1" customHeight="1">
      <c r="C26" t="s">
        <v>381</v>
      </c>
    </row>
    <row r="27" spans="2:35" ht="23.1" customHeight="1">
      <c r="C27" t="s">
        <v>369</v>
      </c>
    </row>
    <row r="28" spans="2:35" ht="23.1" customHeight="1"/>
    <row r="29" spans="2:35" ht="23.1" customHeight="1">
      <c r="B29" s="74" t="s">
        <v>351</v>
      </c>
    </row>
    <row r="30" spans="2:35" ht="23.1" customHeight="1">
      <c r="C30" s="121" t="s">
        <v>339</v>
      </c>
      <c r="D30" s="121"/>
      <c r="E30" s="121"/>
      <c r="F30" s="121"/>
      <c r="G30" s="121"/>
      <c r="H30" s="121"/>
      <c r="I30" s="121"/>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2:35" ht="23.1" customHeight="1">
      <c r="C31" s="121"/>
      <c r="D31" s="121"/>
      <c r="E31" s="121"/>
      <c r="F31" s="121"/>
      <c r="G31" s="121"/>
      <c r="H31" s="121"/>
      <c r="I31" s="121"/>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row>
    <row r="32" spans="2:35" ht="23.1" customHeight="1">
      <c r="C32" s="120" t="s">
        <v>350</v>
      </c>
      <c r="D32" s="120"/>
      <c r="E32" s="120"/>
      <c r="F32" s="120"/>
      <c r="G32" s="120"/>
      <c r="H32" s="120"/>
      <c r="I32" s="120"/>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row>
    <row r="33" spans="2:35" ht="23.1" customHeight="1">
      <c r="C33" s="120"/>
      <c r="D33" s="120"/>
      <c r="E33" s="120"/>
      <c r="F33" s="120"/>
      <c r="G33" s="120"/>
      <c r="H33" s="120"/>
      <c r="I33" s="120"/>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row>
    <row r="34" spans="2:35" ht="23.1" customHeight="1">
      <c r="C34" s="120" t="s">
        <v>349</v>
      </c>
      <c r="D34" s="120"/>
      <c r="E34" s="120"/>
      <c r="F34" s="120"/>
      <c r="G34" s="120"/>
      <c r="H34" s="120"/>
      <c r="I34" s="120"/>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row>
    <row r="35" spans="2:35" ht="23.1" customHeight="1">
      <c r="C35" s="120"/>
      <c r="D35" s="120"/>
      <c r="E35" s="120"/>
      <c r="F35" s="120"/>
      <c r="G35" s="120"/>
      <c r="H35" s="120"/>
      <c r="I35" s="120"/>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row>
    <row r="36" spans="2:35" ht="23.1" customHeight="1">
      <c r="C36" s="126" t="s">
        <v>340</v>
      </c>
      <c r="D36" s="127"/>
      <c r="E36" s="127"/>
      <c r="F36" s="127"/>
      <c r="G36" s="127"/>
      <c r="H36" s="127"/>
      <c r="I36" s="128"/>
      <c r="J36" s="134"/>
      <c r="K36" s="135"/>
      <c r="L36" s="135"/>
      <c r="M36" s="135"/>
      <c r="N36" s="135"/>
      <c r="O36" s="109" t="s">
        <v>211</v>
      </c>
      <c r="P36" s="135"/>
      <c r="Q36" s="135"/>
      <c r="R36" s="135"/>
      <c r="S36" s="135"/>
      <c r="T36" s="135"/>
      <c r="U36" s="110" t="s">
        <v>574</v>
      </c>
    </row>
    <row r="37" spans="2:35" ht="23.1" customHeight="1"/>
    <row r="38" spans="2:35" ht="23.1" customHeight="1">
      <c r="B38" s="74" t="s">
        <v>352</v>
      </c>
    </row>
    <row r="39" spans="2:35" ht="23.1" customHeight="1">
      <c r="C39" s="129" t="s">
        <v>353</v>
      </c>
      <c r="D39" s="130"/>
      <c r="E39" s="130"/>
      <c r="F39" s="130"/>
      <c r="G39" s="130"/>
      <c r="H39" s="130"/>
      <c r="I39" s="131"/>
      <c r="J39" s="137"/>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9"/>
    </row>
    <row r="40" spans="2:35" ht="23.1" customHeight="1">
      <c r="C40" s="129" t="s">
        <v>354</v>
      </c>
      <c r="D40" s="130"/>
      <c r="E40" s="130"/>
      <c r="F40" s="130"/>
      <c r="G40" s="130"/>
      <c r="H40" s="130"/>
      <c r="I40" s="131"/>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9"/>
    </row>
    <row r="41" spans="2:35" ht="23.1" customHeight="1">
      <c r="C41" s="129" t="s">
        <v>544</v>
      </c>
      <c r="D41" s="130"/>
      <c r="E41" s="130"/>
      <c r="F41" s="130"/>
      <c r="G41" s="130"/>
      <c r="H41" s="130"/>
      <c r="I41" s="131"/>
      <c r="J41" s="137"/>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9"/>
    </row>
    <row r="42" spans="2:35" ht="23.1" customHeight="1">
      <c r="C42" s="129" t="s">
        <v>545</v>
      </c>
      <c r="D42" s="130"/>
      <c r="E42" s="130"/>
      <c r="F42" s="130"/>
      <c r="G42" s="130"/>
      <c r="H42" s="130"/>
      <c r="I42" s="131"/>
      <c r="J42" s="137"/>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9"/>
    </row>
    <row r="43" spans="2:35" ht="23.1" customHeight="1"/>
    <row r="44" spans="2:35" ht="23.1" customHeight="1">
      <c r="B44" s="74" t="s">
        <v>360</v>
      </c>
    </row>
    <row r="45" spans="2:35" ht="23.1" customHeight="1">
      <c r="C45" t="s">
        <v>376</v>
      </c>
      <c r="J45" s="136" t="s">
        <v>375</v>
      </c>
      <c r="K45" s="136"/>
      <c r="L45" s="136"/>
      <c r="M45" s="136"/>
      <c r="N45" s="136"/>
      <c r="O45" s="136"/>
      <c r="P45" s="136"/>
      <c r="Q45" s="136"/>
    </row>
    <row r="46" spans="2:35" ht="23.1" customHeight="1">
      <c r="D46" t="s">
        <v>551</v>
      </c>
      <c r="J46" s="113"/>
    </row>
    <row r="47" spans="2:35" ht="23.1" customHeight="1">
      <c r="C47" t="s">
        <v>377</v>
      </c>
      <c r="M47" s="136" t="s">
        <v>554</v>
      </c>
      <c r="N47" s="136"/>
      <c r="O47" s="136"/>
      <c r="P47" s="136"/>
      <c r="Q47" s="136"/>
      <c r="R47" s="136"/>
      <c r="S47" s="136"/>
      <c r="T47" s="136"/>
      <c r="U47" s="136"/>
      <c r="V47" s="136"/>
      <c r="W47" s="136"/>
      <c r="X47" s="136"/>
      <c r="Y47" s="136"/>
      <c r="Z47" s="136"/>
    </row>
    <row r="48" spans="2:35" ht="23.1" customHeight="1">
      <c r="D48" t="s">
        <v>380</v>
      </c>
    </row>
    <row r="49" spans="2:25" ht="23.1" customHeight="1">
      <c r="C49" t="s">
        <v>378</v>
      </c>
      <c r="M49" s="136" t="s">
        <v>379</v>
      </c>
      <c r="N49" s="136"/>
      <c r="O49" s="136"/>
      <c r="P49" s="136"/>
      <c r="Q49" s="136"/>
      <c r="R49" s="136"/>
      <c r="S49" s="136"/>
      <c r="T49" s="136"/>
      <c r="U49" s="136"/>
      <c r="V49" s="136"/>
      <c r="W49" s="136"/>
      <c r="X49" s="136"/>
      <c r="Y49" s="136"/>
    </row>
    <row r="50" spans="2:25" ht="23.1" customHeight="1">
      <c r="D50" t="s">
        <v>552</v>
      </c>
    </row>
    <row r="51" spans="2:25" ht="23.1" customHeight="1"/>
    <row r="52" spans="2:25" ht="23.1" customHeight="1">
      <c r="B52" s="74" t="s">
        <v>341</v>
      </c>
    </row>
    <row r="53" spans="2:25" ht="23.1" customHeight="1">
      <c r="C53" s="76"/>
      <c r="D53" s="77" t="s">
        <v>342</v>
      </c>
      <c r="E53" s="78"/>
      <c r="F53" s="78"/>
      <c r="G53" s="78"/>
      <c r="H53" s="78"/>
      <c r="I53" s="78"/>
      <c r="J53" s="78"/>
      <c r="K53" s="78"/>
      <c r="L53" s="78"/>
      <c r="M53" s="78"/>
      <c r="N53" s="78"/>
      <c r="O53" s="78"/>
      <c r="P53" s="78"/>
      <c r="Q53" s="79"/>
    </row>
    <row r="54" spans="2:25" ht="23.1" customHeight="1">
      <c r="C54" s="80"/>
      <c r="D54" s="132" t="s">
        <v>343</v>
      </c>
      <c r="E54" s="132"/>
      <c r="F54" s="143" t="s">
        <v>344</v>
      </c>
      <c r="G54" s="143"/>
      <c r="H54" s="143"/>
      <c r="I54" s="143"/>
      <c r="J54" s="143"/>
      <c r="K54" s="132" t="s">
        <v>345</v>
      </c>
      <c r="L54" s="132"/>
      <c r="M54" s="81" t="s">
        <v>555</v>
      </c>
      <c r="N54" s="81"/>
      <c r="O54" s="81"/>
      <c r="P54" s="81"/>
      <c r="Q54" s="82"/>
    </row>
    <row r="55" spans="2:25" ht="23.1" customHeight="1"/>
    <row r="56" spans="2:25" ht="23.1" customHeight="1">
      <c r="B56" s="74" t="s">
        <v>346</v>
      </c>
    </row>
    <row r="57" spans="2:25" ht="23.1" customHeight="1">
      <c r="C57" s="76"/>
      <c r="D57" s="77" t="s">
        <v>347</v>
      </c>
      <c r="E57" s="78"/>
      <c r="F57" s="78"/>
      <c r="G57" s="78"/>
      <c r="H57" s="78"/>
      <c r="I57" s="78"/>
      <c r="J57" s="78"/>
      <c r="K57" s="78"/>
      <c r="L57" s="78"/>
      <c r="M57" s="78"/>
      <c r="N57" s="78"/>
      <c r="O57" s="78"/>
      <c r="P57" s="78"/>
      <c r="Q57" s="78"/>
      <c r="R57" s="78"/>
      <c r="S57" s="78"/>
      <c r="T57" s="78"/>
      <c r="U57" s="79"/>
    </row>
    <row r="58" spans="2:25" ht="23.1" customHeight="1">
      <c r="C58" s="80"/>
      <c r="D58" s="81"/>
      <c r="E58" s="143" t="s">
        <v>372</v>
      </c>
      <c r="F58" s="143"/>
      <c r="G58" s="143"/>
      <c r="H58" s="143"/>
      <c r="I58" s="143"/>
      <c r="J58" s="143"/>
      <c r="K58" s="143"/>
      <c r="L58" s="143"/>
      <c r="M58" s="143"/>
      <c r="N58" s="143"/>
      <c r="O58" s="143"/>
      <c r="P58" s="143"/>
      <c r="Q58" s="143"/>
      <c r="R58" s="143"/>
      <c r="S58" s="143"/>
      <c r="T58" s="143"/>
      <c r="U58" s="82"/>
    </row>
    <row r="59" spans="2:25" ht="23.1" customHeight="1"/>
    <row r="60" spans="2:25" ht="23.1" customHeight="1">
      <c r="C60" t="s">
        <v>556</v>
      </c>
    </row>
    <row r="61" spans="2:25" ht="23.1" customHeight="1">
      <c r="C61" s="76"/>
      <c r="D61" s="77" t="s">
        <v>557</v>
      </c>
      <c r="E61" s="78"/>
      <c r="F61" s="78"/>
      <c r="G61" s="78"/>
      <c r="H61" s="78"/>
      <c r="I61" s="78"/>
      <c r="J61" s="78"/>
      <c r="K61" s="78"/>
      <c r="L61" s="78"/>
      <c r="M61" s="78"/>
      <c r="N61" s="78"/>
      <c r="O61" s="78"/>
      <c r="P61" s="78"/>
      <c r="Q61" s="78"/>
      <c r="R61" s="78"/>
      <c r="S61" s="78"/>
      <c r="T61" s="78"/>
      <c r="U61" s="78"/>
      <c r="V61" s="79"/>
    </row>
    <row r="62" spans="2:25" ht="23.1" customHeight="1">
      <c r="C62" s="80"/>
      <c r="D62" s="132" t="s">
        <v>343</v>
      </c>
      <c r="E62" s="132"/>
      <c r="F62" s="143" t="s">
        <v>348</v>
      </c>
      <c r="G62" s="143"/>
      <c r="H62" s="143"/>
      <c r="I62" s="143"/>
      <c r="J62" s="143"/>
      <c r="K62" s="143"/>
      <c r="L62" s="143"/>
      <c r="M62" s="81"/>
      <c r="N62" s="81"/>
      <c r="O62" s="81"/>
      <c r="P62" s="81"/>
      <c r="Q62" s="81"/>
      <c r="R62" s="81"/>
      <c r="S62" s="81"/>
      <c r="T62" s="81"/>
      <c r="U62" s="81"/>
      <c r="V62" s="82"/>
    </row>
    <row r="63" spans="2:25" ht="23.1" customHeight="1"/>
    <row r="64" spans="2:25" ht="23.1" customHeight="1"/>
    <row r="65" spans="2:35" ht="23.1" customHeight="1">
      <c r="B65" s="74" t="s">
        <v>510</v>
      </c>
      <c r="H65" s="25" t="s">
        <v>547</v>
      </c>
    </row>
    <row r="66" spans="2:35" ht="23.1" customHeight="1">
      <c r="C66" s="133" t="s">
        <v>511</v>
      </c>
      <c r="D66" s="133"/>
      <c r="E66" s="133" t="s">
        <v>512</v>
      </c>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row>
    <row r="67" spans="2:35" ht="23.1" customHeight="1">
      <c r="C67" s="140" t="str">
        <f>HYPERLINK("#雇用_人材活用編!J7","Q1")</f>
        <v>Q1</v>
      </c>
      <c r="D67" s="141" t="str">
        <f>HYPERLINK("#雇用・人材活用編!B2","Q1")</f>
        <v>Q1</v>
      </c>
      <c r="E67" s="142" t="str">
        <f>雇用_人材活用編!D2</f>
        <v>各期末時点の従業員関連データをご回答ください</v>
      </c>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row>
    <row r="68" spans="2:35" ht="23.1" customHeight="1">
      <c r="C68" s="140" t="str">
        <f>HYPERLINK("#雇用_人材活用編!C33","Q2")</f>
        <v>Q2</v>
      </c>
      <c r="D68" s="141" t="str">
        <f>HYPERLINK("#雇用・人材活用編!B31","Q2")</f>
        <v>Q2</v>
      </c>
      <c r="E68" s="142" t="str">
        <f>雇用_人材活用編!D31</f>
        <v>離職者の状況（正社員のみ、定年退職を除く）についてご回答ください。集計対象期間もご回答ください</v>
      </c>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row>
    <row r="69" spans="2:35" ht="23.1" customHeight="1">
      <c r="C69" s="140" t="str">
        <f>HYPERLINK("#雇用_人材活用編!G56","Q3")</f>
        <v>Q3</v>
      </c>
      <c r="D69" s="141" t="str">
        <f>HYPERLINK("#雇用・人材活用編!B52","Q3")</f>
        <v>Q3</v>
      </c>
      <c r="E69" s="142" t="str">
        <f>雇用_人材活用編!D52</f>
        <v>2024年度末時点での世代別従業員数（有価証券報告書ベース）をご回答ください</v>
      </c>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row>
    <row r="70" spans="2:35" ht="23.1" customHeight="1">
      <c r="C70" s="140" t="str">
        <f>HYPERLINK("#雇用_人材活用編!G71","Q4")</f>
        <v>Q4</v>
      </c>
      <c r="D70" s="141" t="str">
        <f>HYPERLINK("#雇用・人材活用編!B68","Q4")</f>
        <v>Q4</v>
      </c>
      <c r="E70" s="142" t="str">
        <f>雇用_人材活用編!D68</f>
        <v>30歳平均月例賃金（大卒・総合職）と同最高・最低賃金をそれぞれご回答ください</v>
      </c>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row>
    <row r="71" spans="2:35" ht="23.1" customHeight="1">
      <c r="C71" s="140" t="str">
        <f>HYPERLINK("#雇用_人材活用編!I82","Q5")</f>
        <v>Q5</v>
      </c>
      <c r="D71" s="141" t="str">
        <f>HYPERLINK("#雇用・人材活用編!B79","Q5")</f>
        <v>Q5</v>
      </c>
      <c r="E71" s="144" t="str">
        <f>雇用_人材活用編!D79</f>
        <v>年間総労働時間、月平均残業時間と同残業手当（2024年度実績、全従業員ベース）、残業時間削減の取り組みについてご回答ください</v>
      </c>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row>
    <row r="72" spans="2:35" ht="23.1" customHeight="1">
      <c r="C72" s="140" t="str">
        <f>HYPERLINK("#雇用_人材活用編!G108","Q6")</f>
        <v>Q6</v>
      </c>
      <c r="D72" s="141" t="str">
        <f>HYPERLINK("#雇用・人材活用編!B106","Q6")</f>
        <v>Q6</v>
      </c>
      <c r="E72" s="142" t="str">
        <f>雇用_人材活用編!D106</f>
        <v>多様な人材の役職登用状況（2024年度末、あるいは直近時点）についてご回答ください</v>
      </c>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row>
    <row r="73" spans="2:35" ht="23.1" customHeight="1">
      <c r="C73" s="140" t="str">
        <f>HYPERLINK("#雇用_人材活用編!C138","Q7")</f>
        <v>Q7</v>
      </c>
      <c r="D73" s="141" t="str">
        <f>HYPERLINK("#雇用・人材活用編!B134","Q7")</f>
        <v>Q7</v>
      </c>
      <c r="E73" s="142" t="str">
        <f>雇用_人材活用編!D134</f>
        <v>多様な人材の能力活用・基本理念・取り組みについてご回答ください</v>
      </c>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row>
    <row r="74" spans="2:35" ht="23.1" customHeight="1">
      <c r="C74" s="140" t="str">
        <f>HYPERLINK("#雇用_人材活用編!I181","Q8")</f>
        <v>Q8</v>
      </c>
      <c r="D74" s="141" t="str">
        <f>HYPERLINK("#雇用・人材活用編!B177","Q8")</f>
        <v>Q8</v>
      </c>
      <c r="E74" s="142" t="str">
        <f>雇用_人材活用編!D177</f>
        <v>障害者雇用の取り組みについてご回答ください</v>
      </c>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row>
    <row r="75" spans="2:35" ht="23.1" customHeight="1">
      <c r="C75" s="140" t="str">
        <f>HYPERLINK("#雇用_人材活用編!G208","Q9")</f>
        <v>Q9</v>
      </c>
      <c r="D75" s="141" t="str">
        <f>HYPERLINK("#雇用・人材活用編!B205","Q9")</f>
        <v>Q9</v>
      </c>
      <c r="E75" s="142" t="str">
        <f>雇用_人材活用編!D205</f>
        <v>年次有給休暇の取得状況についてご回答ください</v>
      </c>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row>
    <row r="76" spans="2:35" ht="23.1" customHeight="1">
      <c r="C76" s="140" t="str">
        <f>HYPERLINK("#雇用_人材活用編!J220","Q10")</f>
        <v>Q10</v>
      </c>
      <c r="D76" s="141" t="str">
        <f>HYPERLINK("#雇用・人材活用編!B217","Q10")</f>
        <v>Q10</v>
      </c>
      <c r="E76" s="142" t="str">
        <f>雇用_人材活用編!D217</f>
        <v>2022年4月1日入社者の定着状況についてご回答ください（学歴に関係なく、新卒入社者全員）</v>
      </c>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row>
    <row r="77" spans="2:35" ht="23.1" customHeight="1">
      <c r="C77" s="140" t="str">
        <f>HYPERLINK("#雇用_人材活用編!I234","Q11")</f>
        <v>Q11</v>
      </c>
      <c r="D77" s="141" t="str">
        <f>HYPERLINK("#雇用・人材活用編!B231","Q11")</f>
        <v>Q11</v>
      </c>
      <c r="E77" s="142" t="str">
        <f>雇用_人材活用編!D231</f>
        <v>勤務形態の柔軟化に関する諸制度</v>
      </c>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row>
    <row r="78" spans="2:35" ht="23.1" customHeight="1">
      <c r="C78" s="140" t="str">
        <f>HYPERLINK("#雇用_人材活用編!I310","Q12")</f>
        <v>Q12</v>
      </c>
      <c r="D78" s="141" t="str">
        <f>HYPERLINK("#雇用・人材活用編!B307","Q12")</f>
        <v>Q12</v>
      </c>
      <c r="E78" s="142" t="str">
        <f>雇用_人材活用編!D307</f>
        <v>従業員のインセンティブを高めるための諸制度</v>
      </c>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row>
    <row r="79" spans="2:35" ht="23.1" customHeight="1">
      <c r="C79" s="140" t="str">
        <f>HYPERLINK("#雇用_人材活用編!G345","Q13")</f>
        <v>Q13</v>
      </c>
      <c r="D79" s="141" t="str">
        <f>HYPERLINK("#雇用・人材活用編!B339","Q13")</f>
        <v>Q13</v>
      </c>
      <c r="E79" s="142" t="str">
        <f>雇用_人材活用編!D339</f>
        <v>産休、育児休業、看護休暇、介護休業等の状況についてご回答ください</v>
      </c>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row>
    <row r="80" spans="2:35" ht="23.1" customHeight="1">
      <c r="C80" s="140" t="str">
        <f>HYPERLINK("#雇用_人材活用編!C431","Q14")</f>
        <v>Q14</v>
      </c>
      <c r="D80" s="141" t="str">
        <f>HYPERLINK("#雇用・人材活用編!B427","Q14")</f>
        <v>Q14</v>
      </c>
      <c r="E80" s="142" t="str">
        <f>雇用_人材活用編!D427</f>
        <v>子育てや介護等と仕事の両立支援制度についてご回答ください</v>
      </c>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row>
    <row r="81" spans="3:35" ht="23.1" customHeight="1">
      <c r="C81" s="140" t="str">
        <f>HYPERLINK("#雇用_人材活用編!H448","Q15")</f>
        <v>Q15</v>
      </c>
      <c r="D81" s="141" t="str">
        <f>HYPERLINK("#雇用・人材活用編!B444","Q15")</f>
        <v>Q15</v>
      </c>
      <c r="E81" s="142" t="str">
        <f>雇用_人材活用編!D444</f>
        <v>新卒採用状況についてご回答ください（通年採用の場合は過去1年間の採用でも可）</v>
      </c>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row>
    <row r="82" spans="3:35" ht="23.1" customHeight="1">
      <c r="C82" s="140" t="str">
        <f>HYPERLINK("#雇用_人材活用編!K462","Q16")</f>
        <v>Q16</v>
      </c>
      <c r="D82" s="141" t="str">
        <f>HYPERLINK("#雇用・人材活用編!B458","Q16")</f>
        <v>Q16</v>
      </c>
      <c r="E82" s="142" t="str">
        <f>雇用_人材活用編!D458</f>
        <v>中途採用状況についてご回答ください</v>
      </c>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row>
    <row r="83" spans="3:35" ht="23.1" customHeight="1">
      <c r="C83" s="140" t="str">
        <f>HYPERLINK("#雇用_人材活用編!C481","Q17")</f>
        <v>Q17</v>
      </c>
      <c r="D83" s="141" t="str">
        <f>HYPERLINK("#雇用・人材活用編!B477","Q17")</f>
        <v>Q17</v>
      </c>
      <c r="E83" s="142" t="str">
        <f>雇用_人材活用編!D477</f>
        <v>人権・労働問題等の対応についてご回答ください</v>
      </c>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row>
    <row r="84" spans="3:35" ht="23.1" customHeight="1">
      <c r="C84" s="140" t="str">
        <f>HYPERLINK("#雇用_人材活用編!C510","Q18")</f>
        <v>Q18</v>
      </c>
      <c r="D84" s="141" t="str">
        <f>HYPERLINK("#雇用・人材活用編!B506","Q18")</f>
        <v>Q18</v>
      </c>
      <c r="E84" s="142" t="str">
        <f>雇用_人材活用編!D506</f>
        <v>従業員教育・調査、人事制度、評価制度についてご回答ください</v>
      </c>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row>
    <row r="85" spans="3:35" ht="23.1" customHeight="1">
      <c r="C85" s="140" t="str">
        <f>HYPERLINK("#雇用_人材活用編!C591","Q19")</f>
        <v>Q19</v>
      </c>
      <c r="D85" s="141" t="str">
        <f>HYPERLINK("#雇用・人材活用編!B587","Q19")</f>
        <v>Q19</v>
      </c>
      <c r="E85" s="142" t="str">
        <f>雇用_人材活用編!D587</f>
        <v>幅広い年齢層の人材が活躍する機会提供についてご回答ください</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row>
    <row r="86" spans="3:35" ht="23.1" customHeight="1">
      <c r="C86" s="140" t="str">
        <f>HYPERLINK("#雇用_人材活用編!C639","Q20")</f>
        <v>Q20</v>
      </c>
      <c r="D86" s="141" t="str">
        <f>HYPERLINK("#雇用・人材活用編!B635","Q20")</f>
        <v>Q20</v>
      </c>
      <c r="E86" s="142" t="str">
        <f>雇用_人材活用編!D635</f>
        <v>キャリア形成の支援についてご回答ください</v>
      </c>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row>
    <row r="87" spans="3:35" ht="23.1" customHeight="1">
      <c r="C87" s="140" t="str">
        <f>HYPERLINK("#雇用_人材活用編!C695","Q21")</f>
        <v>Q21</v>
      </c>
      <c r="D87" s="141" t="str">
        <f>HYPERLINK("#雇用・人材活用編!B691","Q21")</f>
        <v>Q21</v>
      </c>
      <c r="E87" s="142" t="str">
        <f>雇用_人材活用編!D691</f>
        <v>労働安全衛生の取り組みについてご回答ください</v>
      </c>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row>
    <row r="88" spans="3:35" ht="23.1" customHeight="1"/>
    <row r="89" spans="3:35" ht="23.1" customHeight="1"/>
    <row r="90" spans="3:35" ht="23.1" customHeight="1"/>
    <row r="91" spans="3:35" ht="23.1" customHeight="1"/>
  </sheetData>
  <sheetProtection algorithmName="SHA-512" hashValue="Wt8pmLZIo6tOpOMJMV9XeGYWawcnVz+g+tFb/T60Llo6leeDrDnUocLjzah8JVlYkbDDyvTyNoOxnINsRzSvYg==" saltValue="wzEvZ0fqwtEaWOK/Vo1ACQ==" spinCount="100000" sheet="1" selectLockedCells="1"/>
  <mergeCells count="76">
    <mergeCell ref="J41:AI41"/>
    <mergeCell ref="M49:Y49"/>
    <mergeCell ref="C71:D71"/>
    <mergeCell ref="C72:D72"/>
    <mergeCell ref="C69:D69"/>
    <mergeCell ref="C70:D70"/>
    <mergeCell ref="K54:L54"/>
    <mergeCell ref="E69:AI69"/>
    <mergeCell ref="E68:AI68"/>
    <mergeCell ref="F54:J54"/>
    <mergeCell ref="E58:T58"/>
    <mergeCell ref="F62:L62"/>
    <mergeCell ref="E72:AI72"/>
    <mergeCell ref="E71:AI71"/>
    <mergeCell ref="E70:AI70"/>
    <mergeCell ref="C68:D68"/>
    <mergeCell ref="E67:AI67"/>
    <mergeCell ref="C67:D67"/>
    <mergeCell ref="E77:AI77"/>
    <mergeCell ref="E76:AI76"/>
    <mergeCell ref="E75:AI75"/>
    <mergeCell ref="E74:AI74"/>
    <mergeCell ref="E73:AI73"/>
    <mergeCell ref="C73:D73"/>
    <mergeCell ref="C74:D74"/>
    <mergeCell ref="C75:D75"/>
    <mergeCell ref="C76:D76"/>
    <mergeCell ref="C77:D77"/>
    <mergeCell ref="E82:AI82"/>
    <mergeCell ref="E81:AI81"/>
    <mergeCell ref="E80:AI80"/>
    <mergeCell ref="E79:AI79"/>
    <mergeCell ref="E78:AI78"/>
    <mergeCell ref="E87:AI87"/>
    <mergeCell ref="E86:AI86"/>
    <mergeCell ref="E85:AI85"/>
    <mergeCell ref="E84:AI84"/>
    <mergeCell ref="E83:AI83"/>
    <mergeCell ref="C78:D78"/>
    <mergeCell ref="C79:D79"/>
    <mergeCell ref="C80:D80"/>
    <mergeCell ref="C87:D87"/>
    <mergeCell ref="C81:D81"/>
    <mergeCell ref="C82:D82"/>
    <mergeCell ref="C83:D83"/>
    <mergeCell ref="C84:D84"/>
    <mergeCell ref="C85:D85"/>
    <mergeCell ref="C86:D86"/>
    <mergeCell ref="C36:I36"/>
    <mergeCell ref="C40:I40"/>
    <mergeCell ref="D54:E54"/>
    <mergeCell ref="D62:E62"/>
    <mergeCell ref="E66:AI66"/>
    <mergeCell ref="C66:D66"/>
    <mergeCell ref="J36:N36"/>
    <mergeCell ref="P36:T36"/>
    <mergeCell ref="J45:Q45"/>
    <mergeCell ref="M47:Z47"/>
    <mergeCell ref="C39:I39"/>
    <mergeCell ref="J39:AI39"/>
    <mergeCell ref="J40:AI40"/>
    <mergeCell ref="C42:I42"/>
    <mergeCell ref="J42:AI42"/>
    <mergeCell ref="C41:I41"/>
    <mergeCell ref="N2:AI3"/>
    <mergeCell ref="N4:AI5"/>
    <mergeCell ref="J8:M8"/>
    <mergeCell ref="C34:I35"/>
    <mergeCell ref="C32:I33"/>
    <mergeCell ref="C30:I31"/>
    <mergeCell ref="J30:AI31"/>
    <mergeCell ref="J32:AI33"/>
    <mergeCell ref="J34:AI35"/>
    <mergeCell ref="AC17:AE17"/>
    <mergeCell ref="G17:K17"/>
    <mergeCell ref="D23:AH24"/>
  </mergeCells>
  <phoneticPr fontId="1"/>
  <hyperlinks>
    <hyperlink ref="F54" r:id="rId1" xr:uid="{EEDB80E2-AD1A-4293-AC9B-FA4F62AC335E}"/>
    <hyperlink ref="F62" r:id="rId2" xr:uid="{EAB59A15-C1D4-49F8-BA70-78ABCD20CF54}"/>
    <hyperlink ref="E58" r:id="rId3" xr:uid="{F292ACBA-D470-4621-8A62-E4B8E5B2FA19}"/>
    <hyperlink ref="J45" r:id="rId4" xr:uid="{CAB0F2DD-D813-4E15-BF65-045C2E089D97}"/>
    <hyperlink ref="M47" r:id="rId5" xr:uid="{CDFBED6B-10A2-410B-8B35-102C203F677E}"/>
    <hyperlink ref="M49" r:id="rId6" xr:uid="{586071B9-818E-478A-ADDD-6357E3A6B482}"/>
  </hyperlinks>
  <pageMargins left="0.25" right="0.25" top="0.75" bottom="0.75" header="0.3" footer="0.3"/>
  <pageSetup paperSize="8" orientation="portrait" horizontalDpi="1200" verticalDpi="1200" r:id="rId7"/>
  <drawing r:id="rId8"/>
  <extLst>
    <ext xmlns:x14="http://schemas.microsoft.com/office/spreadsheetml/2009/9/main" uri="{78C0D931-6437-407d-A8EE-F0AAD7539E65}">
      <x14:conditionalFormattings>
        <x14:conditionalFormatting xmlns:xm="http://schemas.microsoft.com/office/excel/2006/main">
          <x14:cfRule type="expression" priority="168" stopIfTrue="1" id="{6FEB2FDF-664D-4832-A6BF-8D2E4D6F15DC}">
            <xm:f>NOT(AND(LEN(J30)=LEN(前回データ概要!J30),IF(LEN(J30)=0,TRUE,EXACT(J30,前回データ概要!J30))))</xm:f>
            <x14:dxf>
              <fill>
                <patternFill>
                  <bgColor rgb="FFFBE2D5"/>
                </patternFill>
              </fill>
            </x14:dxf>
          </x14:cfRule>
          <xm:sqref>J30:N36</xm:sqref>
        </x14:conditionalFormatting>
        <x14:conditionalFormatting xmlns:xm="http://schemas.microsoft.com/office/excel/2006/main">
          <x14:cfRule type="expression" priority="334" stopIfTrue="1" id="{2E265610-8802-4A2E-B3B9-41E0C8750CC9}">
            <xm:f>NOT(AND(LEN(J39)=LEN(前回データ概要!J39),IF(LEN(J39)=0,TRUE,EXACT(J39,前回データ概要!J39))))</xm:f>
            <x14:dxf>
              <fill>
                <patternFill>
                  <bgColor rgb="FFFBE2D5"/>
                </patternFill>
              </fill>
            </x14:dxf>
          </x14:cfRule>
          <xm:sqref>J39:AI42</xm:sqref>
        </x14:conditionalFormatting>
        <x14:conditionalFormatting xmlns:xm="http://schemas.microsoft.com/office/excel/2006/main">
          <x14:cfRule type="expression" priority="173" stopIfTrue="1" id="{ED0863A1-E2BF-4ABA-B6B7-3C7051F33417}">
            <xm:f>NOT(AND(LEN(O30)=LEN(前回データ概要!O30),IF(LEN(O30)=0,TRUE,EXACT(O30,前回データ概要!O30))))</xm:f>
            <x14:dxf>
              <fill>
                <patternFill>
                  <bgColor rgb="FFFBE2D5"/>
                </patternFill>
              </fill>
            </x14:dxf>
          </x14:cfRule>
          <xm:sqref>O30:O35</xm:sqref>
        </x14:conditionalFormatting>
        <x14:conditionalFormatting xmlns:xm="http://schemas.microsoft.com/office/excel/2006/main">
          <x14:cfRule type="expression" priority="174" stopIfTrue="1" id="{41F1DD2F-AF39-418F-8A96-B25B3FE76070}">
            <xm:f>NOT(AND(LEN(P30)=LEN(前回データ概要!P30),IF(LEN(P30)=0,TRUE,EXACT(P30,前回データ概要!P30))))</xm:f>
            <x14:dxf>
              <fill>
                <patternFill>
                  <bgColor rgb="FFFBE2D5"/>
                </patternFill>
              </fill>
            </x14:dxf>
          </x14:cfRule>
          <xm:sqref>P30:T36</xm:sqref>
        </x14:conditionalFormatting>
        <x14:conditionalFormatting xmlns:xm="http://schemas.microsoft.com/office/excel/2006/main">
          <x14:cfRule type="expression" priority="179" stopIfTrue="1" id="{356779C4-D854-4491-9A87-19C8365487E1}">
            <xm:f>NOT(AND(LEN(U30)=LEN(前回データ概要!U30),IF(LEN(U30)=0,TRUE,EXACT(U30,前回データ概要!U30))))</xm:f>
            <x14:dxf>
              <fill>
                <patternFill>
                  <bgColor rgb="FFFBE2D5"/>
                </patternFill>
              </fill>
            </x14:dxf>
          </x14:cfRule>
          <xm:sqref>U30:AI35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9A252-9A8E-4E0F-8512-A4FECAA05513}">
  <sheetPr codeName="Sheet6"/>
  <dimension ref="A1:AJ91"/>
  <sheetViews>
    <sheetView showGridLines="0" zoomScaleNormal="100" workbookViewId="0">
      <selection activeCell="J7" sqref="J7:M7"/>
    </sheetView>
  </sheetViews>
  <sheetFormatPr defaultColWidth="0" defaultRowHeight="23.1" customHeight="1" zeroHeight="1"/>
  <cols>
    <col min="1" max="36" width="3.625" customWidth="1"/>
    <col min="37" max="16384" width="9" hidden="1"/>
  </cols>
  <sheetData>
    <row r="1" spans="2:35" ht="23.1" customHeight="1"/>
    <row r="2" spans="2:35" ht="23.1" customHeight="1">
      <c r="N2" s="117" t="str">
        <f>"東洋経済／第"&amp;Year1-2004&amp;"回CSR調査（"&amp;Year1&amp;"年）"</f>
        <v>東洋経済／第21回CSR調査（2025年）</v>
      </c>
      <c r="O2" s="117"/>
      <c r="P2" s="117"/>
      <c r="Q2" s="117"/>
      <c r="R2" s="117"/>
      <c r="S2" s="117"/>
      <c r="T2" s="117"/>
      <c r="U2" s="117"/>
      <c r="V2" s="117"/>
      <c r="W2" s="117"/>
      <c r="X2" s="117"/>
      <c r="Y2" s="117"/>
      <c r="Z2" s="117"/>
      <c r="AA2" s="117"/>
      <c r="AB2" s="117"/>
      <c r="AC2" s="117"/>
      <c r="AD2" s="117"/>
      <c r="AE2" s="117"/>
      <c r="AF2" s="117"/>
      <c r="AG2" s="117"/>
      <c r="AH2" s="117"/>
      <c r="AI2" s="117"/>
    </row>
    <row r="3" spans="2:35" ht="23.1" customHeight="1">
      <c r="N3" s="117"/>
      <c r="O3" s="117"/>
      <c r="P3" s="117"/>
      <c r="Q3" s="117"/>
      <c r="R3" s="117"/>
      <c r="S3" s="117"/>
      <c r="T3" s="117"/>
      <c r="U3" s="117"/>
      <c r="V3" s="117"/>
      <c r="W3" s="117"/>
      <c r="X3" s="117"/>
      <c r="Y3" s="117"/>
      <c r="Z3" s="117"/>
      <c r="AA3" s="117"/>
      <c r="AB3" s="117"/>
      <c r="AC3" s="117"/>
      <c r="AD3" s="117"/>
      <c r="AE3" s="117"/>
      <c r="AF3" s="117"/>
      <c r="AG3" s="117"/>
      <c r="AH3" s="117"/>
      <c r="AI3" s="117"/>
    </row>
    <row r="4" spans="2:35" ht="23.1" customHeight="1">
      <c r="N4" s="118" t="s">
        <v>338</v>
      </c>
      <c r="O4" s="118"/>
      <c r="P4" s="118"/>
      <c r="Q4" s="118"/>
      <c r="R4" s="118"/>
      <c r="S4" s="118"/>
      <c r="T4" s="118"/>
      <c r="U4" s="118"/>
      <c r="V4" s="118"/>
      <c r="W4" s="118"/>
      <c r="X4" s="118"/>
      <c r="Y4" s="118"/>
      <c r="Z4" s="118"/>
      <c r="AA4" s="118"/>
      <c r="AB4" s="118"/>
      <c r="AC4" s="118"/>
      <c r="AD4" s="118"/>
      <c r="AE4" s="118"/>
      <c r="AF4" s="118"/>
      <c r="AG4" s="118"/>
      <c r="AH4" s="118"/>
      <c r="AI4" s="118"/>
    </row>
    <row r="5" spans="2:35" ht="23.1" customHeight="1">
      <c r="N5" s="118"/>
      <c r="O5" s="118"/>
      <c r="P5" s="118"/>
      <c r="Q5" s="118"/>
      <c r="R5" s="118"/>
      <c r="S5" s="118"/>
      <c r="T5" s="118"/>
      <c r="U5" s="118"/>
      <c r="V5" s="118"/>
      <c r="W5" s="118"/>
      <c r="X5" s="118"/>
      <c r="Y5" s="118"/>
      <c r="Z5" s="118"/>
      <c r="AA5" s="118"/>
      <c r="AB5" s="118"/>
      <c r="AC5" s="118"/>
      <c r="AD5" s="118"/>
      <c r="AE5" s="118"/>
      <c r="AF5" s="118"/>
      <c r="AG5" s="118"/>
      <c r="AH5" s="118"/>
      <c r="AI5" s="118"/>
    </row>
    <row r="6" spans="2:35" ht="23.1" customHeight="1">
      <c r="B6" s="74" t="s">
        <v>355</v>
      </c>
    </row>
    <row r="7" spans="2:35" ht="23.1" customHeight="1">
      <c r="C7" t="s">
        <v>364</v>
      </c>
    </row>
    <row r="8" spans="2:35" ht="23.1" customHeight="1">
      <c r="C8" t="s">
        <v>365</v>
      </c>
      <c r="J8" s="119" t="s">
        <v>356</v>
      </c>
      <c r="K8" s="119"/>
      <c r="L8" s="119"/>
      <c r="M8" s="119"/>
      <c r="N8" t="s">
        <v>357</v>
      </c>
    </row>
    <row r="9" spans="2:35" ht="23.1" customHeight="1">
      <c r="C9" t="s">
        <v>359</v>
      </c>
      <c r="J9" s="75"/>
      <c r="K9" s="75"/>
      <c r="L9" s="75"/>
      <c r="M9" s="75"/>
    </row>
    <row r="10" spans="2:35" ht="23.1" customHeight="1">
      <c r="C10" t="s">
        <v>358</v>
      </c>
    </row>
    <row r="11" spans="2:35" ht="23.1" customHeight="1">
      <c r="C11" t="s">
        <v>366</v>
      </c>
    </row>
    <row r="12" spans="2:35" ht="23.1" customHeight="1">
      <c r="C12" t="s">
        <v>549</v>
      </c>
    </row>
    <row r="13" spans="2:35" ht="23.1" customHeight="1">
      <c r="C13" t="s">
        <v>371</v>
      </c>
    </row>
    <row r="14" spans="2:35" ht="23.1" customHeight="1">
      <c r="C14" t="s">
        <v>367</v>
      </c>
    </row>
    <row r="15" spans="2:35" ht="23.1" customHeight="1"/>
    <row r="16" spans="2:35" ht="23.1" customHeight="1">
      <c r="B16" s="74" t="s">
        <v>361</v>
      </c>
    </row>
    <row r="17" spans="2:35" ht="23.1" customHeight="1">
      <c r="C17" t="s">
        <v>363</v>
      </c>
      <c r="G17" s="124" t="s">
        <v>362</v>
      </c>
      <c r="H17" s="124"/>
      <c r="I17" s="124"/>
      <c r="J17" s="124"/>
      <c r="K17" s="124"/>
      <c r="M17" t="s">
        <v>571</v>
      </c>
      <c r="AC17" s="123" t="s">
        <v>572</v>
      </c>
      <c r="AD17" s="123"/>
      <c r="AE17" s="123"/>
      <c r="AF17" t="s">
        <v>573</v>
      </c>
    </row>
    <row r="18" spans="2:35" ht="23.1" customHeight="1">
      <c r="C18" t="s">
        <v>370</v>
      </c>
    </row>
    <row r="19" spans="2:35" ht="23.1" customHeight="1">
      <c r="C19" t="s">
        <v>564</v>
      </c>
    </row>
    <row r="20" spans="2:35" ht="23.1" customHeight="1">
      <c r="C20" t="s">
        <v>565</v>
      </c>
    </row>
    <row r="21" spans="2:35" ht="23.1" customHeight="1">
      <c r="C21" t="s">
        <v>550</v>
      </c>
    </row>
    <row r="22" spans="2:35" ht="23.1" customHeight="1">
      <c r="C22" s="83" t="s">
        <v>373</v>
      </c>
    </row>
    <row r="23" spans="2:35" ht="23.1" customHeight="1">
      <c r="D23" s="125" t="s">
        <v>368</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73"/>
    </row>
    <row r="24" spans="2:35" ht="23.1" customHeight="1">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73"/>
    </row>
    <row r="25" spans="2:35" ht="23.1" customHeight="1">
      <c r="C25" t="s">
        <v>374</v>
      </c>
    </row>
    <row r="26" spans="2:35" ht="23.1" customHeight="1">
      <c r="C26" t="s">
        <v>381</v>
      </c>
    </row>
    <row r="27" spans="2:35" ht="23.1" customHeight="1">
      <c r="C27" t="s">
        <v>369</v>
      </c>
    </row>
    <row r="28" spans="2:35" ht="23.1" customHeight="1"/>
    <row r="29" spans="2:35" ht="23.1" customHeight="1">
      <c r="B29" s="74" t="s">
        <v>351</v>
      </c>
    </row>
    <row r="30" spans="2:35" ht="23.1" customHeight="1">
      <c r="C30" s="121" t="s">
        <v>339</v>
      </c>
      <c r="D30" s="121"/>
      <c r="E30" s="121"/>
      <c r="F30" s="121"/>
      <c r="G30" s="121"/>
      <c r="H30" s="121"/>
      <c r="I30" s="121"/>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row>
    <row r="31" spans="2:35" ht="23.1" customHeight="1">
      <c r="C31" s="121"/>
      <c r="D31" s="121"/>
      <c r="E31" s="121"/>
      <c r="F31" s="121"/>
      <c r="G31" s="121"/>
      <c r="H31" s="121"/>
      <c r="I31" s="121"/>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row>
    <row r="32" spans="2:35" ht="23.1" customHeight="1">
      <c r="C32" s="120" t="s">
        <v>350</v>
      </c>
      <c r="D32" s="120"/>
      <c r="E32" s="120"/>
      <c r="F32" s="120"/>
      <c r="G32" s="120"/>
      <c r="H32" s="120"/>
      <c r="I32" s="120"/>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row>
    <row r="33" spans="2:35" ht="23.1" customHeight="1">
      <c r="C33" s="120"/>
      <c r="D33" s="120"/>
      <c r="E33" s="120"/>
      <c r="F33" s="120"/>
      <c r="G33" s="120"/>
      <c r="H33" s="120"/>
      <c r="I33" s="120"/>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row>
    <row r="34" spans="2:35" ht="23.1" customHeight="1">
      <c r="C34" s="120" t="s">
        <v>349</v>
      </c>
      <c r="D34" s="120"/>
      <c r="E34" s="120"/>
      <c r="F34" s="120"/>
      <c r="G34" s="120"/>
      <c r="H34" s="120"/>
      <c r="I34" s="120"/>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row>
    <row r="35" spans="2:35" ht="23.1" customHeight="1">
      <c r="C35" s="120"/>
      <c r="D35" s="120"/>
      <c r="E35" s="120"/>
      <c r="F35" s="120"/>
      <c r="G35" s="120"/>
      <c r="H35" s="120"/>
      <c r="I35" s="120"/>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row>
    <row r="36" spans="2:35" ht="23.1" customHeight="1">
      <c r="C36" s="126" t="s">
        <v>340</v>
      </c>
      <c r="D36" s="127"/>
      <c r="E36" s="127"/>
      <c r="F36" s="127"/>
      <c r="G36" s="127"/>
      <c r="H36" s="127"/>
      <c r="I36" s="128"/>
      <c r="J36" s="150"/>
      <c r="K36" s="151"/>
      <c r="L36" s="151"/>
      <c r="M36" s="151"/>
      <c r="N36" s="151"/>
      <c r="O36" s="109" t="s">
        <v>211</v>
      </c>
      <c r="P36" s="151"/>
      <c r="Q36" s="151"/>
      <c r="R36" s="151"/>
      <c r="S36" s="151"/>
      <c r="T36" s="151"/>
      <c r="U36" s="110" t="s">
        <v>574</v>
      </c>
    </row>
    <row r="37" spans="2:35" ht="23.1" customHeight="1"/>
    <row r="38" spans="2:35" ht="23.1" customHeight="1">
      <c r="B38" s="74" t="s">
        <v>352</v>
      </c>
    </row>
    <row r="39" spans="2:35" ht="23.1" customHeight="1">
      <c r="C39" s="129" t="s">
        <v>353</v>
      </c>
      <c r="D39" s="130"/>
      <c r="E39" s="130"/>
      <c r="F39" s="130"/>
      <c r="G39" s="130"/>
      <c r="H39" s="130"/>
      <c r="I39" s="131"/>
      <c r="J39" s="146"/>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8"/>
    </row>
    <row r="40" spans="2:35" ht="23.1" customHeight="1">
      <c r="C40" s="129" t="s">
        <v>354</v>
      </c>
      <c r="D40" s="130"/>
      <c r="E40" s="130"/>
      <c r="F40" s="130"/>
      <c r="G40" s="130"/>
      <c r="H40" s="130"/>
      <c r="I40" s="131"/>
      <c r="J40" s="146"/>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8"/>
    </row>
    <row r="41" spans="2:35" ht="23.1" customHeight="1">
      <c r="C41" s="129" t="s">
        <v>544</v>
      </c>
      <c r="D41" s="130"/>
      <c r="E41" s="130"/>
      <c r="F41" s="130"/>
      <c r="G41" s="130"/>
      <c r="H41" s="130"/>
      <c r="I41" s="131"/>
      <c r="J41" s="146"/>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8"/>
    </row>
    <row r="42" spans="2:35" ht="23.1" customHeight="1">
      <c r="C42" s="129" t="s">
        <v>545</v>
      </c>
      <c r="D42" s="130"/>
      <c r="E42" s="130"/>
      <c r="F42" s="130"/>
      <c r="G42" s="130"/>
      <c r="H42" s="130"/>
      <c r="I42" s="131"/>
      <c r="J42" s="146"/>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8"/>
    </row>
    <row r="43" spans="2:35" ht="23.1" customHeight="1"/>
    <row r="44" spans="2:35" ht="23.1" customHeight="1">
      <c r="B44" s="74" t="s">
        <v>360</v>
      </c>
    </row>
    <row r="45" spans="2:35" ht="23.1" customHeight="1">
      <c r="C45" t="s">
        <v>376</v>
      </c>
      <c r="J45" s="113" t="s">
        <v>375</v>
      </c>
    </row>
    <row r="46" spans="2:35" ht="23.1" customHeight="1">
      <c r="D46" t="s">
        <v>551</v>
      </c>
      <c r="J46" s="113"/>
    </row>
    <row r="47" spans="2:35" ht="23.1" customHeight="1">
      <c r="C47" t="s">
        <v>377</v>
      </c>
      <c r="M47" s="113" t="s">
        <v>554</v>
      </c>
    </row>
    <row r="48" spans="2:35" ht="23.1" customHeight="1">
      <c r="D48" t="s">
        <v>380</v>
      </c>
    </row>
    <row r="49" spans="2:22" ht="23.1" customHeight="1">
      <c r="C49" t="s">
        <v>378</v>
      </c>
      <c r="M49" s="113" t="s">
        <v>379</v>
      </c>
    </row>
    <row r="50" spans="2:22" ht="23.1" customHeight="1">
      <c r="D50" t="s">
        <v>552</v>
      </c>
    </row>
    <row r="51" spans="2:22" ht="23.1" customHeight="1"/>
    <row r="52" spans="2:22" ht="23.1" customHeight="1">
      <c r="B52" s="74" t="s">
        <v>341</v>
      </c>
    </row>
    <row r="53" spans="2:22" ht="23.1" customHeight="1">
      <c r="C53" s="76"/>
      <c r="D53" s="77" t="s">
        <v>342</v>
      </c>
      <c r="E53" s="78"/>
      <c r="F53" s="78"/>
      <c r="G53" s="78"/>
      <c r="H53" s="78"/>
      <c r="I53" s="78"/>
      <c r="J53" s="78"/>
      <c r="K53" s="78"/>
      <c r="L53" s="78"/>
      <c r="M53" s="78"/>
      <c r="N53" s="78"/>
      <c r="O53" s="78"/>
      <c r="P53" s="78"/>
      <c r="Q53" s="79"/>
    </row>
    <row r="54" spans="2:22" ht="23.1" customHeight="1">
      <c r="C54" s="80"/>
      <c r="D54" s="132" t="s">
        <v>343</v>
      </c>
      <c r="E54" s="132"/>
      <c r="F54" s="114" t="s">
        <v>344</v>
      </c>
      <c r="G54" s="81"/>
      <c r="H54" s="81"/>
      <c r="I54" s="81"/>
      <c r="J54" s="81"/>
      <c r="K54" s="132" t="s">
        <v>345</v>
      </c>
      <c r="L54" s="132"/>
      <c r="M54" s="81" t="s">
        <v>555</v>
      </c>
      <c r="N54" s="81"/>
      <c r="O54" s="81"/>
      <c r="P54" s="81"/>
      <c r="Q54" s="82"/>
    </row>
    <row r="55" spans="2:22" ht="23.1" customHeight="1"/>
    <row r="56" spans="2:22" ht="23.1" customHeight="1">
      <c r="B56" s="74" t="s">
        <v>346</v>
      </c>
    </row>
    <row r="57" spans="2:22" ht="23.1" customHeight="1">
      <c r="C57" s="76"/>
      <c r="D57" s="77" t="s">
        <v>347</v>
      </c>
      <c r="E57" s="78"/>
      <c r="F57" s="78"/>
      <c r="G57" s="78"/>
      <c r="H57" s="78"/>
      <c r="I57" s="78"/>
      <c r="J57" s="78"/>
      <c r="K57" s="78"/>
      <c r="L57" s="78"/>
      <c r="M57" s="78"/>
      <c r="N57" s="78"/>
      <c r="O57" s="78"/>
      <c r="P57" s="78"/>
      <c r="Q57" s="78"/>
      <c r="R57" s="78"/>
      <c r="S57" s="78"/>
      <c r="T57" s="78"/>
      <c r="U57" s="79"/>
    </row>
    <row r="58" spans="2:22" ht="23.1" customHeight="1">
      <c r="C58" s="80"/>
      <c r="D58" s="81"/>
      <c r="E58" s="114" t="s">
        <v>372</v>
      </c>
      <c r="F58" s="81"/>
      <c r="G58" s="81"/>
      <c r="H58" s="81"/>
      <c r="I58" s="81"/>
      <c r="J58" s="81"/>
      <c r="K58" s="81"/>
      <c r="L58" s="81"/>
      <c r="M58" s="81"/>
      <c r="N58" s="81"/>
      <c r="O58" s="81"/>
      <c r="P58" s="81"/>
      <c r="Q58" s="81"/>
      <c r="R58" s="81"/>
      <c r="S58" s="81"/>
      <c r="T58" s="81"/>
      <c r="U58" s="82"/>
    </row>
    <row r="59" spans="2:22" ht="23.1" customHeight="1"/>
    <row r="60" spans="2:22" ht="23.1" customHeight="1">
      <c r="C60" t="s">
        <v>556</v>
      </c>
    </row>
    <row r="61" spans="2:22" ht="23.1" customHeight="1">
      <c r="C61" s="76"/>
      <c r="D61" s="77" t="s">
        <v>557</v>
      </c>
      <c r="E61" s="78"/>
      <c r="F61" s="78"/>
      <c r="G61" s="78"/>
      <c r="H61" s="78"/>
      <c r="I61" s="78"/>
      <c r="J61" s="78"/>
      <c r="K61" s="78"/>
      <c r="L61" s="78"/>
      <c r="M61" s="78"/>
      <c r="N61" s="78"/>
      <c r="O61" s="78"/>
      <c r="P61" s="78"/>
      <c r="Q61" s="78"/>
      <c r="R61" s="78"/>
      <c r="S61" s="78"/>
      <c r="T61" s="78"/>
      <c r="U61" s="78"/>
      <c r="V61" s="79"/>
    </row>
    <row r="62" spans="2:22" ht="23.1" customHeight="1">
      <c r="C62" s="80"/>
      <c r="D62" s="132" t="s">
        <v>343</v>
      </c>
      <c r="E62" s="132"/>
      <c r="F62" s="114" t="s">
        <v>348</v>
      </c>
      <c r="G62" s="81"/>
      <c r="H62" s="81"/>
      <c r="I62" s="81"/>
      <c r="J62" s="81"/>
      <c r="K62" s="81"/>
      <c r="L62" s="81"/>
      <c r="M62" s="81"/>
      <c r="N62" s="81"/>
      <c r="O62" s="81"/>
      <c r="P62" s="81"/>
      <c r="Q62" s="81"/>
      <c r="R62" s="81"/>
      <c r="S62" s="81"/>
      <c r="T62" s="81"/>
      <c r="U62" s="81"/>
      <c r="V62" s="82"/>
    </row>
    <row r="63" spans="2:22" ht="23.1" customHeight="1"/>
    <row r="64" spans="2:22" ht="23.1" customHeight="1"/>
    <row r="65" spans="2:35" ht="23.1" customHeight="1">
      <c r="B65" s="74" t="s">
        <v>510</v>
      </c>
      <c r="H65" s="25" t="s">
        <v>547</v>
      </c>
    </row>
    <row r="66" spans="2:35" ht="23.1" customHeight="1">
      <c r="C66" s="133" t="s">
        <v>511</v>
      </c>
      <c r="D66" s="133"/>
      <c r="E66" s="133" t="s">
        <v>512</v>
      </c>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row>
    <row r="67" spans="2:35" ht="23.1" customHeight="1">
      <c r="C67" s="145" t="str">
        <f>HYPERLINK("#雇用・人材活用編!B2","Q1")</f>
        <v>Q1</v>
      </c>
      <c r="D67" s="133" t="str">
        <f>HYPERLINK("#雇用・人材活用編!B2","Q1")</f>
        <v>Q1</v>
      </c>
      <c r="E67" s="142" t="str">
        <f>雇用_人材活用編!D2</f>
        <v>各期末時点の従業員関連データをご回答ください</v>
      </c>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row>
    <row r="68" spans="2:35" ht="23.1" customHeight="1">
      <c r="C68" s="145" t="str">
        <f>HYPERLINK("#雇用・人材活用編!B31","Q2")</f>
        <v>Q2</v>
      </c>
      <c r="D68" s="133" t="str">
        <f>HYPERLINK("#雇用・人材活用編!B31","Q2")</f>
        <v>Q2</v>
      </c>
      <c r="E68" s="142" t="str">
        <f>雇用_人材活用編!D31</f>
        <v>離職者の状況（正社員のみ、定年退職を除く）についてご回答ください。集計対象期間もご回答ください</v>
      </c>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row>
    <row r="69" spans="2:35" ht="23.1" customHeight="1">
      <c r="C69" s="145" t="str">
        <f>HYPERLINK("#雇用・人材活用編!B52","Q3")</f>
        <v>Q3</v>
      </c>
      <c r="D69" s="133" t="str">
        <f>HYPERLINK("#雇用・人材活用編!B52","Q3")</f>
        <v>Q3</v>
      </c>
      <c r="E69" s="142" t="str">
        <f>雇用_人材活用編!D52</f>
        <v>2024年度末時点での世代別従業員数（有価証券報告書ベース）をご回答ください</v>
      </c>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row>
    <row r="70" spans="2:35" ht="23.1" customHeight="1">
      <c r="C70" s="145" t="str">
        <f>HYPERLINK("#雇用・人材活用編!B68","Q4")</f>
        <v>Q4</v>
      </c>
      <c r="D70" s="133" t="str">
        <f>HYPERLINK("#雇用・人材活用編!B68","Q4")</f>
        <v>Q4</v>
      </c>
      <c r="E70" s="142" t="str">
        <f>雇用_人材活用編!D68</f>
        <v>30歳平均月例賃金（大卒・総合職）と同最高・最低賃金をそれぞれご回答ください</v>
      </c>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row>
    <row r="71" spans="2:35" ht="23.1" customHeight="1">
      <c r="C71" s="145" t="str">
        <f>HYPERLINK("#雇用・人材活用編!B79","Q5")</f>
        <v>Q5</v>
      </c>
      <c r="D71" s="133" t="str">
        <f>HYPERLINK("#雇用・人材活用編!B79","Q5")</f>
        <v>Q5</v>
      </c>
      <c r="E71" s="144" t="str">
        <f>雇用_人材活用編!D79</f>
        <v>年間総労働時間、月平均残業時間と同残業手当（2024年度実績、全従業員ベース）、残業時間削減の取り組みについてご回答ください</v>
      </c>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row>
    <row r="72" spans="2:35" ht="23.1" customHeight="1">
      <c r="C72" s="145" t="str">
        <f>HYPERLINK("#雇用・人材活用編!B106","Q6")</f>
        <v>Q6</v>
      </c>
      <c r="D72" s="133" t="str">
        <f>HYPERLINK("#雇用・人材活用編!B106","Q6")</f>
        <v>Q6</v>
      </c>
      <c r="E72" s="142" t="str">
        <f>雇用_人材活用編!D106</f>
        <v>多様な人材の役職登用状況（2024年度末、あるいは直近時点）についてご回答ください</v>
      </c>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row>
    <row r="73" spans="2:35" ht="23.1" customHeight="1">
      <c r="C73" s="145" t="str">
        <f>HYPERLINK("#雇用・人材活用編!B134","Q7")</f>
        <v>Q7</v>
      </c>
      <c r="D73" s="133" t="str">
        <f>HYPERLINK("#雇用・人材活用編!B134","Q7")</f>
        <v>Q7</v>
      </c>
      <c r="E73" s="142" t="str">
        <f>雇用_人材活用編!D134</f>
        <v>多様な人材の能力活用・基本理念・取り組みについてご回答ください</v>
      </c>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row>
    <row r="74" spans="2:35" ht="23.1" customHeight="1">
      <c r="C74" s="145" t="str">
        <f>HYPERLINK("#雇用・人材活用編!B177","Q8")</f>
        <v>Q8</v>
      </c>
      <c r="D74" s="133" t="str">
        <f>HYPERLINK("#雇用・人材活用編!B177","Q8")</f>
        <v>Q8</v>
      </c>
      <c r="E74" s="142" t="str">
        <f>雇用_人材活用編!D177</f>
        <v>障害者雇用の取り組みについてご回答ください</v>
      </c>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row>
    <row r="75" spans="2:35" ht="23.1" customHeight="1">
      <c r="C75" s="145" t="str">
        <f>HYPERLINK("#雇用・人材活用編!B205","Q9")</f>
        <v>Q9</v>
      </c>
      <c r="D75" s="133" t="str">
        <f>HYPERLINK("#雇用・人材活用編!B205","Q9")</f>
        <v>Q9</v>
      </c>
      <c r="E75" s="142" t="str">
        <f>雇用_人材活用編!D205</f>
        <v>年次有給休暇の取得状況についてご回答ください</v>
      </c>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row>
    <row r="76" spans="2:35" ht="23.1" customHeight="1">
      <c r="C76" s="145" t="str">
        <f>HYPERLINK("#雇用・人材活用編!B217","Q10")</f>
        <v>Q10</v>
      </c>
      <c r="D76" s="133" t="str">
        <f>HYPERLINK("#雇用・人材活用編!B217","Q10")</f>
        <v>Q10</v>
      </c>
      <c r="E76" s="142" t="str">
        <f>雇用_人材活用編!D217</f>
        <v>2022年4月1日入社者の定着状況についてご回答ください（学歴に関係なく、新卒入社者全員）</v>
      </c>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row>
    <row r="77" spans="2:35" ht="23.1" customHeight="1">
      <c r="C77" s="145" t="str">
        <f>HYPERLINK("#雇用・人材活用編!B231","Q11")</f>
        <v>Q11</v>
      </c>
      <c r="D77" s="133" t="str">
        <f>HYPERLINK("#雇用・人材活用編!B231","Q11")</f>
        <v>Q11</v>
      </c>
      <c r="E77" s="142" t="str">
        <f>雇用_人材活用編!D231</f>
        <v>勤務形態の柔軟化に関する諸制度</v>
      </c>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row>
    <row r="78" spans="2:35" ht="23.1" customHeight="1">
      <c r="C78" s="145" t="str">
        <f>HYPERLINK("#雇用・人材活用編!B307","Q12")</f>
        <v>Q12</v>
      </c>
      <c r="D78" s="133" t="str">
        <f>HYPERLINK("#雇用・人材活用編!B307","Q12")</f>
        <v>Q12</v>
      </c>
      <c r="E78" s="142" t="str">
        <f>雇用_人材活用編!D307</f>
        <v>従業員のインセンティブを高めるための諸制度</v>
      </c>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row>
    <row r="79" spans="2:35" ht="23.1" customHeight="1">
      <c r="C79" s="145" t="str">
        <f>HYPERLINK("#雇用・人材活用編!B339","Q13")</f>
        <v>Q13</v>
      </c>
      <c r="D79" s="133" t="str">
        <f>HYPERLINK("#雇用・人材活用編!B339","Q13")</f>
        <v>Q13</v>
      </c>
      <c r="E79" s="142" t="str">
        <f>雇用_人材活用編!D339</f>
        <v>産休、育児休業、看護休暇、介護休業等の状況についてご回答ください</v>
      </c>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row>
    <row r="80" spans="2:35" ht="23.1" customHeight="1">
      <c r="C80" s="145" t="str">
        <f>HYPERLINK("#雇用・人材活用編!B427","Q14")</f>
        <v>Q14</v>
      </c>
      <c r="D80" s="133" t="str">
        <f>HYPERLINK("#雇用・人材活用編!B427","Q14")</f>
        <v>Q14</v>
      </c>
      <c r="E80" s="142" t="str">
        <f>雇用_人材活用編!D427</f>
        <v>子育てや介護等と仕事の両立支援制度についてご回答ください</v>
      </c>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row>
    <row r="81" spans="3:35" ht="23.1" customHeight="1">
      <c r="C81" s="145" t="str">
        <f>HYPERLINK("#雇用・人材活用編!B444","Q15")</f>
        <v>Q15</v>
      </c>
      <c r="D81" s="133" t="str">
        <f>HYPERLINK("#雇用・人材活用編!B444","Q15")</f>
        <v>Q15</v>
      </c>
      <c r="E81" s="142" t="str">
        <f>雇用_人材活用編!D444</f>
        <v>新卒採用状況についてご回答ください（通年採用の場合は過去1年間の採用でも可）</v>
      </c>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row>
    <row r="82" spans="3:35" ht="23.1" customHeight="1">
      <c r="C82" s="145" t="str">
        <f>HYPERLINK("#雇用・人材活用編!B458","Q16")</f>
        <v>Q16</v>
      </c>
      <c r="D82" s="133" t="str">
        <f>HYPERLINK("#雇用・人材活用編!B458","Q16")</f>
        <v>Q16</v>
      </c>
      <c r="E82" s="142" t="str">
        <f>雇用_人材活用編!D458</f>
        <v>中途採用状況についてご回答ください</v>
      </c>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row>
    <row r="83" spans="3:35" ht="23.1" customHeight="1">
      <c r="C83" s="145" t="str">
        <f>HYPERLINK("#雇用・人材活用編!B477","Q17")</f>
        <v>Q17</v>
      </c>
      <c r="D83" s="133" t="str">
        <f>HYPERLINK("#雇用・人材活用編!B477","Q17")</f>
        <v>Q17</v>
      </c>
      <c r="E83" s="142" t="str">
        <f>雇用_人材活用編!D477</f>
        <v>人権・労働問題等の対応についてご回答ください</v>
      </c>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row>
    <row r="84" spans="3:35" ht="23.1" customHeight="1">
      <c r="C84" s="145" t="str">
        <f>HYPERLINK("#雇用・人材活用編!B506","Q18")</f>
        <v>Q18</v>
      </c>
      <c r="D84" s="133" t="str">
        <f>HYPERLINK("#雇用・人材活用編!B506","Q18")</f>
        <v>Q18</v>
      </c>
      <c r="E84" s="142" t="str">
        <f>雇用_人材活用編!D506</f>
        <v>従業員教育・調査、人事制度、評価制度についてご回答ください</v>
      </c>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row>
    <row r="85" spans="3:35" ht="23.1" customHeight="1">
      <c r="C85" s="145" t="str">
        <f>HYPERLINK("#雇用・人材活用編!B587","Q19")</f>
        <v>Q19</v>
      </c>
      <c r="D85" s="133" t="str">
        <f>HYPERLINK("#雇用・人材活用編!B587","Q19")</f>
        <v>Q19</v>
      </c>
      <c r="E85" s="142" t="str">
        <f>雇用_人材活用編!D587</f>
        <v>幅広い年齢層の人材が活躍する機会提供についてご回答ください</v>
      </c>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row>
    <row r="86" spans="3:35" ht="23.1" customHeight="1">
      <c r="C86" s="145" t="str">
        <f>HYPERLINK("#雇用・人材活用編!B635","Q20")</f>
        <v>Q20</v>
      </c>
      <c r="D86" s="133" t="str">
        <f>HYPERLINK("#雇用・人材活用編!B635","Q20")</f>
        <v>Q20</v>
      </c>
      <c r="E86" s="142" t="str">
        <f>雇用_人材活用編!D635</f>
        <v>キャリア形成の支援についてご回答ください</v>
      </c>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row>
    <row r="87" spans="3:35" ht="23.1" customHeight="1">
      <c r="C87" s="145" t="str">
        <f>HYPERLINK("#雇用・人材活用編!B691","Q21")</f>
        <v>Q21</v>
      </c>
      <c r="D87" s="133" t="str">
        <f>HYPERLINK("#雇用・人材活用編!B691","Q21")</f>
        <v>Q21</v>
      </c>
      <c r="E87" s="142" t="str">
        <f>雇用_人材活用編!D691</f>
        <v>労働安全衛生の取り組みについてご回答ください</v>
      </c>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row>
    <row r="88" spans="3:35" ht="23.1" customHeight="1"/>
    <row r="89" spans="3:35" ht="23.1" customHeight="1"/>
    <row r="90" spans="3:35" ht="23.1" customHeight="1"/>
    <row r="91" spans="3:35" ht="23.1" customHeight="1"/>
  </sheetData>
  <sheetProtection algorithmName="SHA-512" hashValue="hJB8e2XmZVDIx2tAVtU57oxLyUS5SeMZGMkMHL3CH65x2NVdU6RlT2Xo9E2ILvmM57358BtzyuzQiqEjlHsWLg==" saltValue="u26IsnCY3O3zTDTHjIZI7g==" spinCount="100000" sheet="1" objects="1" scenarios="1" selectLockedCells="1"/>
  <mergeCells count="70">
    <mergeCell ref="D23:AH24"/>
    <mergeCell ref="N2:AI3"/>
    <mergeCell ref="N4:AI5"/>
    <mergeCell ref="J8:M8"/>
    <mergeCell ref="G17:K17"/>
    <mergeCell ref="AC17:AE17"/>
    <mergeCell ref="C40:I40"/>
    <mergeCell ref="J40:AI40"/>
    <mergeCell ref="C30:I31"/>
    <mergeCell ref="J30:AI31"/>
    <mergeCell ref="C32:I33"/>
    <mergeCell ref="J32:AI33"/>
    <mergeCell ref="C34:I35"/>
    <mergeCell ref="J34:AI35"/>
    <mergeCell ref="C36:I36"/>
    <mergeCell ref="J36:N36"/>
    <mergeCell ref="P36:T36"/>
    <mergeCell ref="C39:I39"/>
    <mergeCell ref="J39:AI39"/>
    <mergeCell ref="C68:D68"/>
    <mergeCell ref="E68:AI68"/>
    <mergeCell ref="C41:I41"/>
    <mergeCell ref="J41:AI41"/>
    <mergeCell ref="C42:I42"/>
    <mergeCell ref="J42:AI42"/>
    <mergeCell ref="D54:E54"/>
    <mergeCell ref="K54:L54"/>
    <mergeCell ref="D62:E62"/>
    <mergeCell ref="C66:D66"/>
    <mergeCell ref="E66:AI66"/>
    <mergeCell ref="C67:D67"/>
    <mergeCell ref="E67:AI67"/>
    <mergeCell ref="C69:D69"/>
    <mergeCell ref="E69:AI69"/>
    <mergeCell ref="C70:D70"/>
    <mergeCell ref="E70:AI70"/>
    <mergeCell ref="C71:D71"/>
    <mergeCell ref="E71:AI71"/>
    <mergeCell ref="C72:D72"/>
    <mergeCell ref="E72:AI72"/>
    <mergeCell ref="C73:D73"/>
    <mergeCell ref="E73:AI73"/>
    <mergeCell ref="C74:D74"/>
    <mergeCell ref="E74:AI74"/>
    <mergeCell ref="C75:D75"/>
    <mergeCell ref="E75:AI75"/>
    <mergeCell ref="C76:D76"/>
    <mergeCell ref="E76:AI76"/>
    <mergeCell ref="C77:D77"/>
    <mergeCell ref="E77:AI77"/>
    <mergeCell ref="C78:D78"/>
    <mergeCell ref="E78:AI78"/>
    <mergeCell ref="C79:D79"/>
    <mergeCell ref="E79:AI79"/>
    <mergeCell ref="C80:D80"/>
    <mergeCell ref="E80:AI80"/>
    <mergeCell ref="C81:D81"/>
    <mergeCell ref="E81:AI81"/>
    <mergeCell ref="C82:D82"/>
    <mergeCell ref="E82:AI82"/>
    <mergeCell ref="C83:D83"/>
    <mergeCell ref="E83:AI83"/>
    <mergeCell ref="C87:D87"/>
    <mergeCell ref="E87:AI87"/>
    <mergeCell ref="C84:D84"/>
    <mergeCell ref="E84:AI84"/>
    <mergeCell ref="C85:D85"/>
    <mergeCell ref="E85:AI85"/>
    <mergeCell ref="C86:D86"/>
    <mergeCell ref="E86:AI86"/>
  </mergeCells>
  <phoneticPr fontId="1"/>
  <hyperlinks>
    <hyperlink ref="F54" r:id="rId1" xr:uid="{611279D8-BFBE-423F-A349-90B90B7D7021}"/>
    <hyperlink ref="F62" r:id="rId2" xr:uid="{DFBE706A-D30F-4377-ABDD-0A0F0C971976}"/>
    <hyperlink ref="E58" r:id="rId3" xr:uid="{F39F62E9-A024-4D96-9F65-707BE5A4B6D1}"/>
    <hyperlink ref="J45" r:id="rId4" xr:uid="{F77B161F-D225-474F-B170-E8FE23E6F08B}"/>
    <hyperlink ref="M47" r:id="rId5" xr:uid="{944BF314-0833-4104-8A68-5A51C145CA9D}"/>
    <hyperlink ref="M49" r:id="rId6" xr:uid="{7BF02E54-6851-4EBA-8215-83EA2406B9D0}"/>
  </hyperlinks>
  <pageMargins left="0.25" right="0.25" top="0.75" bottom="0.75" header="0.3" footer="0.3"/>
  <pageSetup paperSize="8" orientation="portrait" horizontalDpi="1200" verticalDpi="12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572C-A301-4419-8F61-50F7E8094710}">
  <sheetPr codeName="Sheet2"/>
  <dimension ref="A1:BS754"/>
  <sheetViews>
    <sheetView showGridLines="0" zoomScaleNormal="100" workbookViewId="0">
      <selection activeCell="J7" sqref="J7:M7"/>
    </sheetView>
  </sheetViews>
  <sheetFormatPr defaultColWidth="0" defaultRowHeight="23.1" customHeight="1" zeroHeight="1"/>
  <cols>
    <col min="1" max="36" width="3.625" customWidth="1"/>
    <col min="37" max="37" width="3.625" style="98" customWidth="1"/>
    <col min="38" max="60" width="3.625" customWidth="1"/>
    <col min="61" max="71" width="0" hidden="1" customWidth="1"/>
    <col min="72" max="16384" width="3.625" hidden="1"/>
  </cols>
  <sheetData>
    <row r="1" spans="2:71" ht="23.1" customHeight="1"/>
    <row r="2" spans="2:71" ht="23.1" customHeight="1">
      <c r="B2" s="197" t="s">
        <v>67</v>
      </c>
      <c r="C2" s="197"/>
      <c r="D2" s="36" t="s">
        <v>21</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L2" s="378" t="s">
        <v>513</v>
      </c>
      <c r="AM2" s="378"/>
      <c r="AN2" s="378"/>
      <c r="AO2" s="378"/>
      <c r="AP2" s="378"/>
      <c r="AQ2" s="378"/>
      <c r="AR2" s="378"/>
      <c r="AS2" s="378"/>
      <c r="AT2" s="378"/>
      <c r="AU2" s="378"/>
      <c r="AV2" s="378"/>
      <c r="AW2" s="378"/>
      <c r="AX2" s="378"/>
      <c r="AY2" s="378"/>
      <c r="AZ2" s="378"/>
      <c r="BA2" s="378"/>
      <c r="BB2" s="378"/>
      <c r="BC2" s="378"/>
      <c r="BD2" s="378"/>
      <c r="BE2" s="378"/>
      <c r="BF2" s="378"/>
      <c r="BG2" s="378"/>
    </row>
    <row r="3" spans="2:71" ht="23.1" customHeight="1">
      <c r="B3" s="197"/>
      <c r="C3" s="197"/>
      <c r="D3" s="37" t="s">
        <v>120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2:71" ht="23.1" customHeight="1">
      <c r="B4" s="197"/>
      <c r="C4" s="197"/>
      <c r="D4" s="38" t="s">
        <v>121</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2:71" ht="23.1" customHeight="1">
      <c r="C5" s="1"/>
      <c r="AL5" s="184"/>
      <c r="AM5" s="184"/>
      <c r="AN5" s="184"/>
      <c r="AO5" s="184"/>
      <c r="AP5" s="184"/>
      <c r="AQ5" s="184"/>
      <c r="AR5" s="184"/>
      <c r="AS5" s="184"/>
      <c r="AT5" s="184"/>
      <c r="AU5" s="184"/>
      <c r="AV5" s="184"/>
      <c r="AW5" s="184"/>
      <c r="AX5" s="184"/>
      <c r="AY5" s="184"/>
      <c r="AZ5" s="184"/>
      <c r="BA5" s="184"/>
      <c r="BB5" s="184"/>
      <c r="BC5" s="184"/>
      <c r="BD5" s="184"/>
      <c r="BE5" s="184"/>
      <c r="BF5" s="184"/>
      <c r="BG5" s="184"/>
      <c r="BH5" s="19"/>
      <c r="BI5" s="19"/>
      <c r="BJ5" s="19"/>
      <c r="BK5" s="19"/>
      <c r="BL5" s="19"/>
      <c r="BM5" s="19"/>
      <c r="BN5" s="19"/>
      <c r="BO5" s="19"/>
      <c r="BP5" s="19"/>
      <c r="BQ5" s="19"/>
      <c r="BR5" s="19"/>
      <c r="BS5" s="19"/>
    </row>
    <row r="6" spans="2:71" ht="23.1" customHeight="1">
      <c r="C6" s="239"/>
      <c r="D6" s="240"/>
      <c r="E6" s="240"/>
      <c r="F6" s="240"/>
      <c r="G6" s="240"/>
      <c r="H6" s="240"/>
      <c r="I6" s="241"/>
      <c r="J6" s="239" t="s">
        <v>0</v>
      </c>
      <c r="K6" s="240"/>
      <c r="L6" s="240"/>
      <c r="M6" s="240"/>
      <c r="N6" s="241"/>
      <c r="O6" s="239" t="s">
        <v>1</v>
      </c>
      <c r="P6" s="240"/>
      <c r="Q6" s="240"/>
      <c r="R6" s="240"/>
      <c r="S6" s="241"/>
      <c r="T6" s="170" t="s">
        <v>2</v>
      </c>
      <c r="U6" s="170"/>
      <c r="V6" s="170"/>
      <c r="W6" s="170"/>
      <c r="X6" s="170"/>
      <c r="Y6" s="173" t="s">
        <v>270</v>
      </c>
      <c r="Z6" s="174"/>
      <c r="AA6" s="174"/>
      <c r="AB6" s="174"/>
      <c r="AL6" s="184"/>
      <c r="AM6" s="184"/>
      <c r="AN6" s="184"/>
      <c r="AO6" s="184"/>
      <c r="AP6" s="184"/>
      <c r="AQ6" s="184"/>
      <c r="AR6" s="184"/>
      <c r="AS6" s="184"/>
      <c r="AT6" s="184"/>
      <c r="AU6" s="184"/>
      <c r="AV6" s="184"/>
      <c r="AW6" s="184"/>
      <c r="AX6" s="184"/>
      <c r="AY6" s="184"/>
      <c r="AZ6" s="184"/>
      <c r="BA6" s="184"/>
      <c r="BB6" s="184"/>
      <c r="BC6" s="184"/>
      <c r="BD6" s="184"/>
      <c r="BE6" s="184"/>
      <c r="BF6" s="184"/>
      <c r="BG6" s="184"/>
      <c r="BH6" s="19"/>
      <c r="BI6" s="19"/>
      <c r="BJ6" s="19"/>
      <c r="BK6" s="19"/>
      <c r="BL6" s="19"/>
      <c r="BM6" s="19"/>
      <c r="BN6" s="19"/>
      <c r="BO6" s="19"/>
      <c r="BP6" s="19"/>
      <c r="BQ6" s="19"/>
      <c r="BR6" s="19"/>
      <c r="BS6" s="19"/>
    </row>
    <row r="7" spans="2:71" ht="23.1" customHeight="1">
      <c r="C7" s="360" t="s">
        <v>382</v>
      </c>
      <c r="D7" s="360"/>
      <c r="E7" s="360"/>
      <c r="F7" s="360"/>
      <c r="G7" s="172" t="str">
        <f>" "&amp;Year3 &amp;"年度"</f>
        <v xml:space="preserve"> 2023年度</v>
      </c>
      <c r="H7" s="172"/>
      <c r="I7" s="172"/>
      <c r="J7" s="297"/>
      <c r="K7" s="297"/>
      <c r="L7" s="297"/>
      <c r="M7" s="297"/>
      <c r="N7" s="45" t="s">
        <v>3</v>
      </c>
      <c r="O7" s="297"/>
      <c r="P7" s="297"/>
      <c r="Q7" s="297"/>
      <c r="R7" s="297"/>
      <c r="S7" s="45" t="s">
        <v>3</v>
      </c>
      <c r="T7" s="297"/>
      <c r="U7" s="297"/>
      <c r="V7" s="297"/>
      <c r="W7" s="297"/>
      <c r="X7" s="45" t="s">
        <v>3</v>
      </c>
      <c r="Y7" s="189" t="str">
        <f>IF(OR(ISBLANK(O7),ISBLANK(T7)),"",O7+T7)</f>
        <v/>
      </c>
      <c r="Z7" s="190"/>
      <c r="AA7" s="190"/>
      <c r="AB7" s="47" t="s">
        <v>3</v>
      </c>
      <c r="AC7" s="8"/>
      <c r="AL7" s="184"/>
      <c r="AM7" s="184"/>
      <c r="AN7" s="184"/>
      <c r="AO7" s="184"/>
      <c r="AP7" s="184"/>
      <c r="AQ7" s="184"/>
      <c r="AR7" s="184"/>
      <c r="AS7" s="184"/>
      <c r="AT7" s="184"/>
      <c r="AU7" s="184"/>
      <c r="AV7" s="184"/>
      <c r="AW7" s="184"/>
      <c r="AX7" s="184"/>
      <c r="AY7" s="184"/>
      <c r="AZ7" s="184"/>
      <c r="BA7" s="184"/>
      <c r="BB7" s="184"/>
      <c r="BC7" s="184"/>
      <c r="BD7" s="184"/>
      <c r="BE7" s="184"/>
      <c r="BF7" s="184"/>
      <c r="BG7" s="184"/>
      <c r="BH7" s="19"/>
      <c r="BI7" s="19"/>
      <c r="BJ7" s="19"/>
      <c r="BK7" s="19"/>
      <c r="BL7" s="19"/>
      <c r="BM7" s="19"/>
      <c r="BN7" s="19"/>
      <c r="BO7" s="19"/>
      <c r="BP7" s="19"/>
      <c r="BQ7" s="19"/>
      <c r="BR7" s="19"/>
      <c r="BS7" s="19"/>
    </row>
    <row r="8" spans="2:71" ht="23.1" customHeight="1">
      <c r="C8" s="360"/>
      <c r="D8" s="360"/>
      <c r="E8" s="360"/>
      <c r="F8" s="360"/>
      <c r="G8" s="172" t="str">
        <f>" "&amp;Year2 &amp;"年度"</f>
        <v xml:space="preserve"> 2024年度</v>
      </c>
      <c r="H8" s="172"/>
      <c r="I8" s="172"/>
      <c r="J8" s="297"/>
      <c r="K8" s="297"/>
      <c r="L8" s="297"/>
      <c r="M8" s="297"/>
      <c r="N8" s="45" t="s">
        <v>3</v>
      </c>
      <c r="O8" s="357"/>
      <c r="P8" s="358"/>
      <c r="Q8" s="358"/>
      <c r="R8" s="359"/>
      <c r="S8" s="45" t="s">
        <v>3</v>
      </c>
      <c r="T8" s="297"/>
      <c r="U8" s="297"/>
      <c r="V8" s="297"/>
      <c r="W8" s="297"/>
      <c r="X8" s="45" t="s">
        <v>3</v>
      </c>
      <c r="Y8" s="189" t="str">
        <f>IF(OR(ISBLANK(O8),ISBLANK(T8)),"",O8+T8)</f>
        <v/>
      </c>
      <c r="Z8" s="190"/>
      <c r="AA8" s="190"/>
      <c r="AB8" s="47" t="s">
        <v>3</v>
      </c>
      <c r="AL8" s="184"/>
      <c r="AM8" s="184"/>
      <c r="AN8" s="184"/>
      <c r="AO8" s="184"/>
      <c r="AP8" s="184"/>
      <c r="AQ8" s="184"/>
      <c r="AR8" s="184"/>
      <c r="AS8" s="184"/>
      <c r="AT8" s="184"/>
      <c r="AU8" s="184"/>
      <c r="AV8" s="184"/>
      <c r="AW8" s="184"/>
      <c r="AX8" s="184"/>
      <c r="AY8" s="184"/>
      <c r="AZ8" s="184"/>
      <c r="BA8" s="184"/>
      <c r="BB8" s="184"/>
      <c r="BC8" s="184"/>
      <c r="BD8" s="184"/>
      <c r="BE8" s="184"/>
      <c r="BF8" s="184"/>
      <c r="BG8" s="184"/>
      <c r="BH8" s="19"/>
      <c r="BI8" s="19"/>
      <c r="BJ8" s="19"/>
      <c r="BK8" s="19"/>
      <c r="BL8" s="19"/>
      <c r="BM8" s="19"/>
      <c r="BN8" s="19"/>
      <c r="BO8" s="19"/>
      <c r="BP8" s="19"/>
      <c r="BQ8" s="19"/>
      <c r="BR8" s="19"/>
      <c r="BS8" s="19"/>
    </row>
    <row r="9" spans="2:71" ht="23.1" customHeight="1">
      <c r="C9" s="360" t="s">
        <v>383</v>
      </c>
      <c r="D9" s="360"/>
      <c r="E9" s="360"/>
      <c r="F9" s="360"/>
      <c r="G9" s="172" t="str">
        <f>" "&amp;Year3 &amp;"年度"</f>
        <v xml:space="preserve"> 2023年度</v>
      </c>
      <c r="H9" s="172"/>
      <c r="I9" s="172"/>
      <c r="J9" s="345"/>
      <c r="K9" s="346"/>
      <c r="L9" s="346"/>
      <c r="M9" s="347"/>
      <c r="N9" s="45" t="s">
        <v>4</v>
      </c>
      <c r="O9" s="345"/>
      <c r="P9" s="346"/>
      <c r="Q9" s="346"/>
      <c r="R9" s="347"/>
      <c r="S9" s="45" t="s">
        <v>4</v>
      </c>
      <c r="T9" s="345"/>
      <c r="U9" s="346"/>
      <c r="V9" s="346"/>
      <c r="W9" s="347"/>
      <c r="X9" s="45" t="s">
        <v>4</v>
      </c>
      <c r="AL9" s="184"/>
      <c r="AM9" s="184"/>
      <c r="AN9" s="184"/>
      <c r="AO9" s="184"/>
      <c r="AP9" s="184"/>
      <c r="AQ9" s="184"/>
      <c r="AR9" s="184"/>
      <c r="AS9" s="184"/>
      <c r="AT9" s="184"/>
      <c r="AU9" s="184"/>
      <c r="AV9" s="184"/>
      <c r="AW9" s="184"/>
      <c r="AX9" s="184"/>
      <c r="AY9" s="184"/>
      <c r="AZ9" s="184"/>
      <c r="BA9" s="184"/>
      <c r="BB9" s="184"/>
      <c r="BC9" s="184"/>
      <c r="BD9" s="184"/>
      <c r="BE9" s="184"/>
      <c r="BF9" s="184"/>
      <c r="BG9" s="184"/>
      <c r="BH9" s="19"/>
      <c r="BI9" s="19"/>
      <c r="BJ9" s="19"/>
      <c r="BK9" s="19"/>
      <c r="BL9" s="19"/>
      <c r="BM9" s="19"/>
      <c r="BN9" s="19"/>
      <c r="BO9" s="19"/>
      <c r="BP9" s="19"/>
      <c r="BQ9" s="19"/>
      <c r="BR9" s="19"/>
      <c r="BS9" s="19"/>
    </row>
    <row r="10" spans="2:71" ht="23.1" customHeight="1">
      <c r="C10" s="360"/>
      <c r="D10" s="360"/>
      <c r="E10" s="360"/>
      <c r="F10" s="360"/>
      <c r="G10" s="172" t="str">
        <f>" "&amp;Year2 &amp;"年度"</f>
        <v xml:space="preserve"> 2024年度</v>
      </c>
      <c r="H10" s="172"/>
      <c r="I10" s="172"/>
      <c r="J10" s="345"/>
      <c r="K10" s="346"/>
      <c r="L10" s="346"/>
      <c r="M10" s="347"/>
      <c r="N10" s="45" t="s">
        <v>4</v>
      </c>
      <c r="O10" s="345"/>
      <c r="P10" s="346"/>
      <c r="Q10" s="346"/>
      <c r="R10" s="347"/>
      <c r="S10" s="45" t="s">
        <v>4</v>
      </c>
      <c r="T10" s="345"/>
      <c r="U10" s="346"/>
      <c r="V10" s="346"/>
      <c r="W10" s="347"/>
      <c r="X10" s="45" t="s">
        <v>4</v>
      </c>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9"/>
      <c r="BI10" s="19"/>
      <c r="BJ10" s="19"/>
      <c r="BK10" s="19"/>
      <c r="BL10" s="19"/>
      <c r="BM10" s="19"/>
      <c r="BN10" s="19"/>
      <c r="BO10" s="19"/>
      <c r="BP10" s="19"/>
      <c r="BQ10" s="19"/>
      <c r="BR10" s="19"/>
      <c r="BS10" s="19"/>
    </row>
    <row r="11" spans="2:71" ht="23.1" customHeight="1">
      <c r="C11" s="360" t="s">
        <v>384</v>
      </c>
      <c r="D11" s="360"/>
      <c r="E11" s="360"/>
      <c r="F11" s="360"/>
      <c r="G11" s="172" t="str">
        <f>" "&amp;Year3 &amp;"年度"</f>
        <v xml:space="preserve"> 2023年度</v>
      </c>
      <c r="H11" s="172"/>
      <c r="I11" s="172"/>
      <c r="J11" s="345"/>
      <c r="K11" s="346"/>
      <c r="L11" s="346"/>
      <c r="M11" s="347"/>
      <c r="N11" s="45" t="s">
        <v>5</v>
      </c>
      <c r="O11" s="345"/>
      <c r="P11" s="346"/>
      <c r="Q11" s="346"/>
      <c r="R11" s="347"/>
      <c r="S11" s="45" t="s">
        <v>5</v>
      </c>
      <c r="T11" s="345"/>
      <c r="U11" s="346"/>
      <c r="V11" s="346"/>
      <c r="W11" s="347"/>
      <c r="X11" s="45" t="s">
        <v>5</v>
      </c>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9"/>
      <c r="BI11" s="19"/>
      <c r="BJ11" s="19"/>
      <c r="BK11" s="19"/>
      <c r="BL11" s="19"/>
      <c r="BM11" s="19"/>
      <c r="BN11" s="19"/>
      <c r="BO11" s="19"/>
      <c r="BP11" s="19"/>
      <c r="BQ11" s="19"/>
      <c r="BR11" s="19"/>
      <c r="BS11" s="19"/>
    </row>
    <row r="12" spans="2:71" ht="23.1" customHeight="1">
      <c r="C12" s="360"/>
      <c r="D12" s="360"/>
      <c r="E12" s="360"/>
      <c r="F12" s="360"/>
      <c r="G12" s="172" t="str">
        <f>" "&amp;Year2 &amp;"年度"</f>
        <v xml:space="preserve"> 2024年度</v>
      </c>
      <c r="H12" s="172"/>
      <c r="I12" s="172"/>
      <c r="J12" s="345"/>
      <c r="K12" s="346"/>
      <c r="L12" s="346"/>
      <c r="M12" s="347"/>
      <c r="N12" s="45" t="s">
        <v>5</v>
      </c>
      <c r="O12" s="345"/>
      <c r="P12" s="346"/>
      <c r="Q12" s="346"/>
      <c r="R12" s="347"/>
      <c r="S12" s="45" t="s">
        <v>5</v>
      </c>
      <c r="T12" s="345"/>
      <c r="U12" s="346"/>
      <c r="V12" s="346"/>
      <c r="W12" s="347"/>
      <c r="X12" s="45" t="s">
        <v>5</v>
      </c>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9"/>
      <c r="BI12" s="19"/>
      <c r="BJ12" s="19"/>
      <c r="BK12" s="19"/>
      <c r="BL12" s="19"/>
      <c r="BM12" s="19"/>
      <c r="BN12" s="19"/>
      <c r="BO12" s="19"/>
      <c r="BP12" s="19"/>
      <c r="BQ12" s="19"/>
      <c r="BR12" s="19"/>
      <c r="BS12" s="19"/>
    </row>
    <row r="13" spans="2:71" ht="23.1" customHeight="1">
      <c r="C13" s="360" t="s">
        <v>385</v>
      </c>
      <c r="D13" s="360"/>
      <c r="E13" s="360"/>
      <c r="F13" s="360"/>
      <c r="G13" s="172" t="str">
        <f>" "&amp;Year3 &amp;"年度"</f>
        <v xml:space="preserve"> 2023年度</v>
      </c>
      <c r="H13" s="172"/>
      <c r="I13" s="172"/>
      <c r="J13" s="297"/>
      <c r="K13" s="297"/>
      <c r="L13" s="297"/>
      <c r="M13" s="297"/>
      <c r="N13" s="45" t="s">
        <v>17</v>
      </c>
      <c r="O13" s="297"/>
      <c r="P13" s="297"/>
      <c r="Q13" s="297"/>
      <c r="R13" s="297"/>
      <c r="S13" s="45" t="s">
        <v>17</v>
      </c>
      <c r="T13" s="297"/>
      <c r="U13" s="297"/>
      <c r="V13" s="297"/>
      <c r="W13" s="297"/>
      <c r="X13" s="45" t="s">
        <v>17</v>
      </c>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9"/>
      <c r="BI13" s="19"/>
      <c r="BJ13" s="19"/>
      <c r="BK13" s="19"/>
      <c r="BL13" s="19"/>
      <c r="BM13" s="19"/>
      <c r="BN13" s="19"/>
      <c r="BO13" s="19"/>
      <c r="BP13" s="19"/>
      <c r="BQ13" s="19"/>
      <c r="BR13" s="19"/>
      <c r="BS13" s="19"/>
    </row>
    <row r="14" spans="2:71" ht="23.1" customHeight="1">
      <c r="C14" s="360"/>
      <c r="D14" s="360"/>
      <c r="E14" s="360"/>
      <c r="F14" s="360"/>
      <c r="G14" s="172" t="str">
        <f>" "&amp;Year2 &amp;"年度"</f>
        <v xml:space="preserve"> 2024年度</v>
      </c>
      <c r="H14" s="172"/>
      <c r="I14" s="172"/>
      <c r="J14" s="297"/>
      <c r="K14" s="297"/>
      <c r="L14" s="297"/>
      <c r="M14" s="297"/>
      <c r="N14" s="45" t="s">
        <v>17</v>
      </c>
      <c r="O14" s="297"/>
      <c r="P14" s="297"/>
      <c r="Q14" s="297"/>
      <c r="R14" s="297"/>
      <c r="S14" s="45" t="s">
        <v>17</v>
      </c>
      <c r="T14" s="297"/>
      <c r="U14" s="297"/>
      <c r="V14" s="297"/>
      <c r="W14" s="297"/>
      <c r="X14" s="45" t="s">
        <v>17</v>
      </c>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9"/>
      <c r="BI14" s="19"/>
      <c r="BJ14" s="19"/>
      <c r="BK14" s="19"/>
      <c r="BL14" s="19"/>
      <c r="BM14" s="19"/>
      <c r="BN14" s="19"/>
      <c r="BO14" s="19"/>
      <c r="BP14" s="19"/>
      <c r="BQ14" s="19"/>
      <c r="BR14" s="19"/>
      <c r="BS14" s="19"/>
    </row>
    <row r="15" spans="2:71" ht="23.1" customHeight="1">
      <c r="C15" s="361" t="s">
        <v>386</v>
      </c>
      <c r="D15" s="361"/>
      <c r="E15" s="361"/>
      <c r="F15" s="361" t="str">
        <f>Year3 &amp;"年度"</f>
        <v>2023年度</v>
      </c>
      <c r="G15" s="172" t="str">
        <f>" "&amp;Year3 &amp;"年度"</f>
        <v xml:space="preserve"> 2023年度</v>
      </c>
      <c r="H15" s="172"/>
      <c r="I15" s="172"/>
      <c r="J15" s="297"/>
      <c r="K15" s="297"/>
      <c r="L15" s="297"/>
      <c r="M15" s="297"/>
      <c r="N15" s="46" t="s">
        <v>3</v>
      </c>
      <c r="P15" s="20" t="str">
        <f>Year3 &amp;"年度注記"</f>
        <v>2023年度注記</v>
      </c>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9"/>
      <c r="BI15" s="19"/>
      <c r="BJ15" s="19"/>
      <c r="BK15" s="19"/>
      <c r="BL15" s="19"/>
      <c r="BM15" s="19"/>
      <c r="BN15" s="19"/>
      <c r="BO15" s="19"/>
      <c r="BP15" s="19"/>
      <c r="BQ15" s="19"/>
      <c r="BR15" s="19"/>
      <c r="BS15" s="19"/>
    </row>
    <row r="16" spans="2:71" ht="23.1" customHeight="1">
      <c r="C16" s="360"/>
      <c r="D16" s="360"/>
      <c r="E16" s="360"/>
      <c r="F16" s="360" t="str">
        <f>Year2 &amp;"年度"</f>
        <v>2024年度</v>
      </c>
      <c r="G16" s="172" t="str">
        <f>" "&amp;Year2 &amp;"年度"</f>
        <v xml:space="preserve"> 2024年度</v>
      </c>
      <c r="H16" s="172"/>
      <c r="I16" s="172"/>
      <c r="J16" s="297"/>
      <c r="K16" s="297"/>
      <c r="L16" s="297"/>
      <c r="M16" s="297"/>
      <c r="N16" s="45" t="s">
        <v>3</v>
      </c>
      <c r="P16" s="362"/>
      <c r="Q16" s="362"/>
      <c r="R16" s="362"/>
      <c r="S16" s="362"/>
      <c r="T16" s="362"/>
      <c r="U16" s="362"/>
      <c r="V16" s="362"/>
      <c r="W16" s="362"/>
      <c r="X16" s="362"/>
      <c r="Y16" s="362"/>
      <c r="Z16" s="362"/>
      <c r="AA16" s="362"/>
      <c r="AB16" s="362"/>
      <c r="AC16" s="362"/>
      <c r="AD16" s="362"/>
      <c r="AE16" s="362"/>
      <c r="AF16" s="362"/>
      <c r="AG16" s="362"/>
      <c r="AH16" s="362"/>
      <c r="AI16" s="362"/>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9"/>
      <c r="BI16" s="19"/>
      <c r="BJ16" s="19"/>
      <c r="BK16" s="19"/>
      <c r="BL16" s="19"/>
      <c r="BM16" s="19"/>
      <c r="BN16" s="19"/>
      <c r="BO16" s="19"/>
      <c r="BP16" s="19"/>
      <c r="BQ16" s="19"/>
      <c r="BR16" s="19"/>
      <c r="BS16" s="19"/>
    </row>
    <row r="17" spans="2:71" ht="23.1" customHeight="1">
      <c r="C17" s="360" t="s">
        <v>387</v>
      </c>
      <c r="D17" s="360"/>
      <c r="E17" s="360"/>
      <c r="F17" s="360" t="str">
        <f>Year3 &amp;"年度"</f>
        <v>2023年度</v>
      </c>
      <c r="G17" s="172" t="str">
        <f>" "&amp;Year3 &amp;"年度"</f>
        <v xml:space="preserve"> 2023年度</v>
      </c>
      <c r="H17" s="172"/>
      <c r="I17" s="172"/>
      <c r="J17" s="297"/>
      <c r="K17" s="297"/>
      <c r="L17" s="297"/>
      <c r="M17" s="297"/>
      <c r="N17" s="45" t="s">
        <v>3</v>
      </c>
      <c r="P17" s="362"/>
      <c r="Q17" s="362"/>
      <c r="R17" s="362"/>
      <c r="S17" s="362"/>
      <c r="T17" s="362"/>
      <c r="U17" s="362"/>
      <c r="V17" s="362"/>
      <c r="W17" s="362"/>
      <c r="X17" s="362"/>
      <c r="Y17" s="362"/>
      <c r="Z17" s="362"/>
      <c r="AA17" s="362"/>
      <c r="AB17" s="362"/>
      <c r="AC17" s="362"/>
      <c r="AD17" s="362"/>
      <c r="AE17" s="362"/>
      <c r="AF17" s="362"/>
      <c r="AG17" s="362"/>
      <c r="AH17" s="362"/>
      <c r="AI17" s="362"/>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9"/>
      <c r="BI17" s="19"/>
      <c r="BJ17" s="19"/>
      <c r="BK17" s="19"/>
      <c r="BL17" s="19"/>
      <c r="BM17" s="19"/>
      <c r="BN17" s="19"/>
      <c r="BO17" s="19"/>
      <c r="BP17" s="19"/>
      <c r="BQ17" s="19"/>
      <c r="BR17" s="19"/>
      <c r="BS17" s="19"/>
    </row>
    <row r="18" spans="2:71" ht="23.1" customHeight="1">
      <c r="C18" s="360"/>
      <c r="D18" s="360"/>
      <c r="E18" s="360"/>
      <c r="F18" s="360" t="str">
        <f>Year2 &amp;"年度"</f>
        <v>2024年度</v>
      </c>
      <c r="G18" s="172" t="str">
        <f>" "&amp;Year2 &amp;"年度"</f>
        <v xml:space="preserve"> 2024年度</v>
      </c>
      <c r="H18" s="172"/>
      <c r="I18" s="172"/>
      <c r="J18" s="297"/>
      <c r="K18" s="297"/>
      <c r="L18" s="297"/>
      <c r="M18" s="297"/>
      <c r="N18" s="45" t="s">
        <v>3</v>
      </c>
      <c r="P18" s="362"/>
      <c r="Q18" s="362"/>
      <c r="R18" s="362"/>
      <c r="S18" s="362"/>
      <c r="T18" s="362"/>
      <c r="U18" s="362"/>
      <c r="V18" s="362"/>
      <c r="W18" s="362"/>
      <c r="X18" s="362"/>
      <c r="Y18" s="362"/>
      <c r="Z18" s="362"/>
      <c r="AA18" s="362"/>
      <c r="AB18" s="362"/>
      <c r="AC18" s="362"/>
      <c r="AD18" s="362"/>
      <c r="AE18" s="362"/>
      <c r="AF18" s="362"/>
      <c r="AG18" s="362"/>
      <c r="AH18" s="362"/>
      <c r="AI18" s="362"/>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9"/>
      <c r="BI18" s="19"/>
      <c r="BJ18" s="19"/>
      <c r="BK18" s="19"/>
      <c r="BL18" s="19"/>
      <c r="BM18" s="19"/>
      <c r="BN18" s="19"/>
      <c r="BO18" s="19"/>
      <c r="BP18" s="19"/>
      <c r="BQ18" s="19"/>
      <c r="BR18" s="19"/>
      <c r="BS18" s="19"/>
    </row>
    <row r="19" spans="2:71" ht="23.1" customHeight="1">
      <c r="C19" s="360" t="s">
        <v>388</v>
      </c>
      <c r="D19" s="360"/>
      <c r="E19" s="360"/>
      <c r="F19" s="360" t="str">
        <f>Year3 &amp;"年度"</f>
        <v>2023年度</v>
      </c>
      <c r="G19" s="172" t="str">
        <f>" "&amp;Year3 &amp;"年度"</f>
        <v xml:space="preserve"> 2023年度</v>
      </c>
      <c r="H19" s="172"/>
      <c r="I19" s="172"/>
      <c r="J19" s="297"/>
      <c r="K19" s="297"/>
      <c r="L19" s="297"/>
      <c r="M19" s="297"/>
      <c r="N19" s="45" t="s">
        <v>3</v>
      </c>
      <c r="P19" s="20" t="str">
        <f>Year2 &amp;"年度注記"</f>
        <v>2024年度注記</v>
      </c>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9"/>
      <c r="BI19" s="19"/>
      <c r="BJ19" s="19"/>
      <c r="BK19" s="19"/>
      <c r="BL19" s="19"/>
      <c r="BM19" s="19"/>
      <c r="BN19" s="19"/>
      <c r="BO19" s="19"/>
      <c r="BP19" s="19"/>
      <c r="BQ19" s="19"/>
      <c r="BR19" s="19"/>
      <c r="BS19" s="19"/>
    </row>
    <row r="20" spans="2:71" ht="23.1" customHeight="1">
      <c r="C20" s="360"/>
      <c r="D20" s="360"/>
      <c r="E20" s="360"/>
      <c r="F20" s="360" t="str">
        <f>Year2 &amp;"年度"</f>
        <v>2024年度</v>
      </c>
      <c r="G20" s="172" t="str">
        <f>" "&amp;Year2 &amp;"年度"</f>
        <v xml:space="preserve"> 2024年度</v>
      </c>
      <c r="H20" s="172"/>
      <c r="I20" s="172"/>
      <c r="J20" s="297"/>
      <c r="K20" s="297"/>
      <c r="L20" s="297"/>
      <c r="M20" s="297"/>
      <c r="N20" s="45" t="s">
        <v>3</v>
      </c>
      <c r="P20" s="362"/>
      <c r="Q20" s="362"/>
      <c r="R20" s="362"/>
      <c r="S20" s="362"/>
      <c r="T20" s="362"/>
      <c r="U20" s="362"/>
      <c r="V20" s="362"/>
      <c r="W20" s="362"/>
      <c r="X20" s="362"/>
      <c r="Y20" s="362"/>
      <c r="Z20" s="362"/>
      <c r="AA20" s="362"/>
      <c r="AB20" s="362"/>
      <c r="AC20" s="362"/>
      <c r="AD20" s="362"/>
      <c r="AE20" s="362"/>
      <c r="AF20" s="362"/>
      <c r="AG20" s="362"/>
      <c r="AH20" s="362"/>
      <c r="AI20" s="362"/>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9"/>
      <c r="BI20" s="19"/>
      <c r="BJ20" s="19"/>
      <c r="BK20" s="19"/>
      <c r="BL20" s="19"/>
      <c r="BM20" s="19"/>
      <c r="BN20" s="19"/>
      <c r="BO20" s="19"/>
      <c r="BP20" s="19"/>
      <c r="BQ20" s="19"/>
      <c r="BR20" s="19"/>
      <c r="BS20" s="19"/>
    </row>
    <row r="21" spans="2:71" ht="23.1" customHeight="1">
      <c r="C21" s="360" t="s">
        <v>389</v>
      </c>
      <c r="D21" s="360"/>
      <c r="E21" s="360"/>
      <c r="F21" s="360" t="str">
        <f>Year3 &amp;"年度"</f>
        <v>2023年度</v>
      </c>
      <c r="G21" s="172" t="str">
        <f>" "&amp;Year3 &amp;"年度"</f>
        <v xml:space="preserve"> 2023年度</v>
      </c>
      <c r="H21" s="172"/>
      <c r="I21" s="172"/>
      <c r="J21" s="297"/>
      <c r="K21" s="297"/>
      <c r="L21" s="297"/>
      <c r="M21" s="297"/>
      <c r="N21" s="45" t="s">
        <v>3</v>
      </c>
      <c r="P21" s="362"/>
      <c r="Q21" s="362"/>
      <c r="R21" s="362"/>
      <c r="S21" s="362"/>
      <c r="T21" s="362"/>
      <c r="U21" s="362"/>
      <c r="V21" s="362"/>
      <c r="W21" s="362"/>
      <c r="X21" s="362"/>
      <c r="Y21" s="362"/>
      <c r="Z21" s="362"/>
      <c r="AA21" s="362"/>
      <c r="AB21" s="362"/>
      <c r="AC21" s="362"/>
      <c r="AD21" s="362"/>
      <c r="AE21" s="362"/>
      <c r="AF21" s="362"/>
      <c r="AG21" s="362"/>
      <c r="AH21" s="362"/>
      <c r="AI21" s="362"/>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9"/>
      <c r="BI21" s="19"/>
      <c r="BJ21" s="19"/>
      <c r="BK21" s="19"/>
      <c r="BL21" s="19"/>
      <c r="BM21" s="19"/>
      <c r="BN21" s="19"/>
      <c r="BO21" s="19"/>
      <c r="BP21" s="19"/>
      <c r="BQ21" s="19"/>
      <c r="BR21" s="19"/>
      <c r="BS21" s="19"/>
    </row>
    <row r="22" spans="2:71" ht="23.1" customHeight="1">
      <c r="C22" s="360"/>
      <c r="D22" s="360"/>
      <c r="E22" s="360"/>
      <c r="F22" s="360" t="str">
        <f>Year2 &amp;"年度"</f>
        <v>2024年度</v>
      </c>
      <c r="G22" s="172" t="str">
        <f>" "&amp;Year2 &amp;"年度"</f>
        <v xml:space="preserve"> 2024年度</v>
      </c>
      <c r="H22" s="172"/>
      <c r="I22" s="172"/>
      <c r="J22" s="297"/>
      <c r="K22" s="297"/>
      <c r="L22" s="297"/>
      <c r="M22" s="297"/>
      <c r="N22" s="45" t="s">
        <v>3</v>
      </c>
      <c r="P22" s="362"/>
      <c r="Q22" s="362"/>
      <c r="R22" s="362"/>
      <c r="S22" s="362"/>
      <c r="T22" s="362"/>
      <c r="U22" s="362"/>
      <c r="V22" s="362"/>
      <c r="W22" s="362"/>
      <c r="X22" s="362"/>
      <c r="Y22" s="362"/>
      <c r="Z22" s="362"/>
      <c r="AA22" s="362"/>
      <c r="AB22" s="362"/>
      <c r="AC22" s="362"/>
      <c r="AD22" s="362"/>
      <c r="AE22" s="362"/>
      <c r="AF22" s="362"/>
      <c r="AG22" s="362"/>
      <c r="AH22" s="362"/>
      <c r="AI22" s="362"/>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9"/>
      <c r="BI22" s="19"/>
      <c r="BJ22" s="19"/>
      <c r="BK22" s="19"/>
      <c r="BL22" s="19"/>
      <c r="BM22" s="19"/>
      <c r="BN22" s="19"/>
      <c r="BO22" s="19"/>
      <c r="BP22" s="19"/>
      <c r="BQ22" s="19"/>
      <c r="BR22" s="19"/>
      <c r="BS22" s="19"/>
    </row>
    <row r="23" spans="2:71" ht="23.1" customHeight="1">
      <c r="C23" s="13" t="s">
        <v>495</v>
      </c>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row>
    <row r="24" spans="2:71" ht="23.1" customHeight="1">
      <c r="D24" s="1"/>
      <c r="AK24" s="100"/>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row>
    <row r="25" spans="2:71" ht="23.1" customHeight="1">
      <c r="C25" s="22" t="s">
        <v>258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row>
    <row r="26" spans="2:71" ht="23.1" customHeight="1">
      <c r="D26" s="1"/>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9"/>
      <c r="BI26" s="19"/>
      <c r="BJ26" s="19"/>
      <c r="BK26" s="19"/>
      <c r="BL26" s="19"/>
      <c r="BM26" s="19"/>
      <c r="BN26" s="19"/>
      <c r="BO26" s="19"/>
      <c r="BP26" s="19"/>
      <c r="BQ26" s="19"/>
      <c r="BR26" s="19"/>
      <c r="BS26" s="19"/>
    </row>
    <row r="27" spans="2:71" ht="23.1" customHeight="1">
      <c r="C27" s="115"/>
      <c r="E27" t="s">
        <v>58</v>
      </c>
      <c r="J27" t="s">
        <v>77</v>
      </c>
      <c r="O27" t="s">
        <v>93</v>
      </c>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9"/>
      <c r="BI27" s="19"/>
      <c r="BJ27" s="19"/>
      <c r="BK27" s="19"/>
      <c r="BL27" s="19"/>
      <c r="BM27" s="19"/>
      <c r="BN27" s="19"/>
      <c r="BO27" s="19"/>
      <c r="BP27" s="19"/>
      <c r="BQ27" s="19"/>
      <c r="BR27" s="19"/>
      <c r="BS27" s="19"/>
    </row>
    <row r="28" spans="2:71" ht="23.1" customHeight="1">
      <c r="E28" t="s">
        <v>59</v>
      </c>
      <c r="G28" s="3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9"/>
      <c r="BI28" s="19"/>
      <c r="BJ28" s="19"/>
      <c r="BK28" s="19"/>
      <c r="BL28" s="19"/>
      <c r="BM28" s="19"/>
      <c r="BN28" s="19"/>
      <c r="BO28" s="19"/>
      <c r="BP28" s="19"/>
      <c r="BQ28" s="19"/>
      <c r="BR28" s="19"/>
      <c r="BS28" s="19"/>
    </row>
    <row r="29" spans="2:71" ht="23.1" customHeight="1">
      <c r="D29" s="1"/>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2:71" ht="23.1" customHeight="1"/>
    <row r="31" spans="2:71" ht="23.1" customHeight="1">
      <c r="B31" s="197" t="s">
        <v>84</v>
      </c>
      <c r="C31" s="197"/>
      <c r="D31" s="6" t="s">
        <v>496</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2:71" ht="23.1" customHeight="1">
      <c r="C32" s="23" t="s">
        <v>265</v>
      </c>
      <c r="AL32" s="184"/>
      <c r="AM32" s="185"/>
      <c r="AN32" s="185"/>
      <c r="AO32" s="185"/>
      <c r="AP32" s="185"/>
      <c r="AQ32" s="185"/>
      <c r="AR32" s="185"/>
      <c r="AS32" s="185"/>
      <c r="AT32" s="185"/>
      <c r="AU32" s="185"/>
      <c r="AV32" s="185"/>
      <c r="AW32" s="185"/>
      <c r="AX32" s="185"/>
      <c r="AY32" s="185"/>
      <c r="AZ32" s="185"/>
      <c r="BA32" s="185"/>
      <c r="BB32" s="185"/>
      <c r="BC32" s="185"/>
      <c r="BD32" s="185"/>
      <c r="BE32" s="185"/>
      <c r="BF32" s="185"/>
      <c r="BG32" s="185"/>
    </row>
    <row r="33" spans="2:59" ht="23.1" customHeight="1">
      <c r="C33" s="115"/>
      <c r="E33" t="str">
        <f>"1．"&amp;Year2&amp;"年4月～"&amp;Year1&amp;"年3月"</f>
        <v>1．2024年4月～2025年3月</v>
      </c>
      <c r="N33" t="s">
        <v>124</v>
      </c>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row>
    <row r="34" spans="2:59" ht="23.1" customHeight="1">
      <c r="E34" t="s">
        <v>94</v>
      </c>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row>
    <row r="35" spans="2:59" ht="23.1" customHeight="1" thickBot="1">
      <c r="AH35" s="9"/>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row>
    <row r="36" spans="2:59" ht="23.1" customHeight="1">
      <c r="C36" s="170"/>
      <c r="D36" s="170"/>
      <c r="E36" s="239"/>
      <c r="F36" s="256" t="s">
        <v>127</v>
      </c>
      <c r="G36" s="257"/>
      <c r="H36" s="257"/>
      <c r="I36" s="257"/>
      <c r="J36" s="258"/>
      <c r="K36" s="240" t="s">
        <v>126</v>
      </c>
      <c r="L36" s="240"/>
      <c r="M36" s="240"/>
      <c r="N36" s="240"/>
      <c r="O36" s="240"/>
      <c r="P36" s="240"/>
      <c r="Q36" s="240"/>
      <c r="R36" s="240"/>
      <c r="S36" s="240"/>
      <c r="T36" s="240"/>
      <c r="U36" s="240"/>
      <c r="V36" s="240"/>
      <c r="W36" s="240"/>
      <c r="X36" s="240"/>
      <c r="Y36" s="240"/>
      <c r="Z36" s="240"/>
      <c r="AA36" s="240"/>
      <c r="AB36" s="240"/>
      <c r="AC36" s="240"/>
      <c r="AD36" s="241"/>
      <c r="AE36" s="44"/>
      <c r="AF36" s="44"/>
      <c r="AG36" s="44"/>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row>
    <row r="37" spans="2:59" ht="23.1" customHeight="1">
      <c r="C37" s="170"/>
      <c r="D37" s="170"/>
      <c r="E37" s="239"/>
      <c r="F37" s="316"/>
      <c r="G37" s="317"/>
      <c r="H37" s="317"/>
      <c r="I37" s="317"/>
      <c r="J37" s="318"/>
      <c r="K37" s="363" t="s">
        <v>125</v>
      </c>
      <c r="L37" s="364"/>
      <c r="M37" s="364"/>
      <c r="N37" s="365"/>
      <c r="O37" s="366" t="s">
        <v>128</v>
      </c>
      <c r="P37" s="367"/>
      <c r="Q37" s="367"/>
      <c r="R37" s="368"/>
      <c r="S37" s="366" t="s">
        <v>266</v>
      </c>
      <c r="T37" s="367"/>
      <c r="U37" s="367"/>
      <c r="V37" s="368"/>
      <c r="W37" s="366" t="s">
        <v>267</v>
      </c>
      <c r="X37" s="367"/>
      <c r="Y37" s="367"/>
      <c r="Z37" s="368"/>
      <c r="AA37" s="239" t="s">
        <v>12</v>
      </c>
      <c r="AB37" s="240"/>
      <c r="AC37" s="240"/>
      <c r="AD37" s="241"/>
      <c r="AE37" s="187" t="s">
        <v>271</v>
      </c>
      <c r="AF37" s="188"/>
      <c r="AG37" s="188"/>
      <c r="AH37" s="173"/>
      <c r="AI37" s="17"/>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row>
    <row r="38" spans="2:59" ht="23.1" customHeight="1">
      <c r="C38" s="172" t="s">
        <v>390</v>
      </c>
      <c r="D38" s="172"/>
      <c r="E38" s="234"/>
      <c r="F38" s="264"/>
      <c r="G38" s="171"/>
      <c r="H38" s="171"/>
      <c r="I38" s="171"/>
      <c r="J38" s="84" t="s">
        <v>3</v>
      </c>
      <c r="K38" s="216"/>
      <c r="L38" s="171"/>
      <c r="M38" s="171"/>
      <c r="N38" s="2" t="s">
        <v>3</v>
      </c>
      <c r="O38" s="171"/>
      <c r="P38" s="171"/>
      <c r="Q38" s="171"/>
      <c r="R38" s="2" t="s">
        <v>3</v>
      </c>
      <c r="S38" s="171"/>
      <c r="T38" s="171"/>
      <c r="U38" s="171"/>
      <c r="V38" s="2" t="s">
        <v>3</v>
      </c>
      <c r="W38" s="171"/>
      <c r="X38" s="171"/>
      <c r="Y38" s="171"/>
      <c r="Z38" s="2" t="s">
        <v>3</v>
      </c>
      <c r="AA38" s="171"/>
      <c r="AB38" s="171"/>
      <c r="AC38" s="171"/>
      <c r="AD38" s="5" t="s">
        <v>3</v>
      </c>
      <c r="AE38" s="332" t="str">
        <f>IF(OR(ISBLANK(K38),ISBLANK(O38),ISBLANK(S38),ISBLANK(W38),ISBLANK(AA38)),"",SUM(K38,O38,S38,W38,AA38))</f>
        <v/>
      </c>
      <c r="AF38" s="333"/>
      <c r="AG38" s="333"/>
      <c r="AH38" s="47" t="s">
        <v>3</v>
      </c>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row>
    <row r="39" spans="2:59" ht="23.1" customHeight="1" thickBot="1">
      <c r="C39" s="254" t="s">
        <v>391</v>
      </c>
      <c r="D39" s="254"/>
      <c r="E39" s="255"/>
      <c r="F39" s="342"/>
      <c r="G39" s="280"/>
      <c r="H39" s="280"/>
      <c r="I39" s="280"/>
      <c r="J39" s="86" t="s">
        <v>3</v>
      </c>
      <c r="K39" s="331"/>
      <c r="L39" s="280"/>
      <c r="M39" s="280"/>
      <c r="N39" s="59" t="s">
        <v>3</v>
      </c>
      <c r="O39" s="280"/>
      <c r="P39" s="280"/>
      <c r="Q39" s="280"/>
      <c r="R39" s="59" t="s">
        <v>3</v>
      </c>
      <c r="S39" s="280"/>
      <c r="T39" s="280"/>
      <c r="U39" s="280"/>
      <c r="V39" s="59" t="s">
        <v>3</v>
      </c>
      <c r="W39" s="280"/>
      <c r="X39" s="280"/>
      <c r="Y39" s="280"/>
      <c r="Z39" s="59" t="s">
        <v>3</v>
      </c>
      <c r="AA39" s="280"/>
      <c r="AB39" s="280"/>
      <c r="AC39" s="280"/>
      <c r="AD39" s="67" t="s">
        <v>3</v>
      </c>
      <c r="AE39" s="332" t="str">
        <f>IF(OR(ISBLANK(K39),ISBLANK(O39),ISBLANK(S39),ISBLANK(W39),ISBLANK(AA39)),"",SUM(K39,O39,S39,W39,AA39))</f>
        <v/>
      </c>
      <c r="AF39" s="333"/>
      <c r="AG39" s="333"/>
      <c r="AH39" s="47" t="s">
        <v>3</v>
      </c>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row>
    <row r="40" spans="2:59" ht="23.1" customHeight="1" thickBot="1">
      <c r="C40" s="339" t="s">
        <v>392</v>
      </c>
      <c r="D40" s="340"/>
      <c r="E40" s="341"/>
      <c r="F40" s="343"/>
      <c r="G40" s="344"/>
      <c r="H40" s="344"/>
      <c r="I40" s="344"/>
      <c r="J40" s="87" t="s">
        <v>3</v>
      </c>
      <c r="K40" s="369"/>
      <c r="L40" s="344"/>
      <c r="M40" s="344"/>
      <c r="N40" s="88" t="s">
        <v>3</v>
      </c>
      <c r="O40" s="344"/>
      <c r="P40" s="344"/>
      <c r="Q40" s="344"/>
      <c r="R40" s="88" t="s">
        <v>3</v>
      </c>
      <c r="S40" s="344"/>
      <c r="T40" s="344"/>
      <c r="U40" s="344"/>
      <c r="V40" s="88" t="s">
        <v>3</v>
      </c>
      <c r="W40" s="344"/>
      <c r="X40" s="344"/>
      <c r="Y40" s="344"/>
      <c r="Z40" s="88" t="s">
        <v>3</v>
      </c>
      <c r="AA40" s="344"/>
      <c r="AB40" s="344"/>
      <c r="AC40" s="344"/>
      <c r="AD40" s="89" t="s">
        <v>3</v>
      </c>
      <c r="AE40" s="334" t="str">
        <f>IF(OR(ISBLANK(K40),ISBLANK(O40),ISBLANK(S40),ISBLANK(W40),ISBLANK(AA40)),"",SUM(K40,O40,S40,W40,AA40))</f>
        <v/>
      </c>
      <c r="AF40" s="333"/>
      <c r="AG40" s="333"/>
      <c r="AH40" s="47" t="s">
        <v>3</v>
      </c>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row>
    <row r="41" spans="2:59" ht="23.1" customHeight="1">
      <c r="B41" s="335" t="s">
        <v>333</v>
      </c>
      <c r="C41" s="335"/>
      <c r="D41" s="335"/>
      <c r="E41" s="336"/>
      <c r="F41" s="337" t="str">
        <f>IF(OR(ISBLANK(F38),ISBLANK(F39)),"",SUM(F38:I39))</f>
        <v/>
      </c>
      <c r="G41" s="337"/>
      <c r="H41" s="337"/>
      <c r="I41" s="337"/>
      <c r="J41" s="48" t="s">
        <v>3</v>
      </c>
      <c r="K41" s="337" t="str">
        <f>IF(OR(ISBLANK(K38),ISBLANK(K39)),"",SUM(K38:M39))</f>
        <v/>
      </c>
      <c r="L41" s="337"/>
      <c r="M41" s="337"/>
      <c r="N41" s="49" t="s">
        <v>3</v>
      </c>
      <c r="O41" s="337" t="str">
        <f>IF(OR(ISBLANK(O38),ISBLANK(O39)),"",SUM(O38:Q39))</f>
        <v/>
      </c>
      <c r="P41" s="337"/>
      <c r="Q41" s="337"/>
      <c r="R41" s="49" t="s">
        <v>3</v>
      </c>
      <c r="S41" s="337" t="str">
        <f>IF(OR(ISBLANK(S38),ISBLANK(S39)),"",SUM(S38:U39))</f>
        <v/>
      </c>
      <c r="T41" s="337"/>
      <c r="U41" s="337"/>
      <c r="V41" s="49" t="s">
        <v>3</v>
      </c>
      <c r="W41" s="337" t="str">
        <f>IF(OR(ISBLANK(W38),ISBLANK(W39)),"",SUM(W38:Y39))</f>
        <v/>
      </c>
      <c r="X41" s="337"/>
      <c r="Y41" s="337"/>
      <c r="Z41" s="49" t="s">
        <v>3</v>
      </c>
      <c r="AA41" s="337" t="str">
        <f>IF(OR(ISBLANK(AA38),ISBLANK(AA39)),"",SUM(AA38:AC39))</f>
        <v/>
      </c>
      <c r="AB41" s="337"/>
      <c r="AC41" s="337"/>
      <c r="AD41" s="49" t="s">
        <v>3</v>
      </c>
      <c r="AG41" s="41"/>
      <c r="AH41" s="41"/>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row>
    <row r="42" spans="2:59" ht="23.1" customHeight="1">
      <c r="C42" s="20" t="s">
        <v>13</v>
      </c>
    </row>
    <row r="43" spans="2:59" ht="23.1" customHeight="1">
      <c r="C43" s="191"/>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3"/>
    </row>
    <row r="44" spans="2:59" ht="23.1" customHeight="1">
      <c r="C44" s="194"/>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6"/>
    </row>
    <row r="45" spans="2:59" ht="23.1" customHeight="1">
      <c r="C45" s="51" t="s">
        <v>16</v>
      </c>
    </row>
    <row r="46" spans="2:59" ht="23.1" customHeight="1">
      <c r="C46" s="51"/>
      <c r="E46" s="158" t="s">
        <v>526</v>
      </c>
      <c r="F46" s="158"/>
      <c r="G46" s="158"/>
      <c r="H46" s="372" t="s">
        <v>521</v>
      </c>
      <c r="I46" s="372"/>
      <c r="J46" s="372"/>
      <c r="K46" s="158" t="s">
        <v>522</v>
      </c>
      <c r="L46" s="158"/>
      <c r="M46" s="158"/>
      <c r="N46" s="158" t="s">
        <v>523</v>
      </c>
      <c r="O46" s="158"/>
      <c r="P46" s="158"/>
      <c r="Q46" s="158" t="s">
        <v>524</v>
      </c>
      <c r="R46" s="158"/>
      <c r="S46" s="158"/>
      <c r="T46" s="158" t="s">
        <v>525</v>
      </c>
      <c r="U46" s="158"/>
      <c r="V46" s="158"/>
      <c r="W46" s="102" t="s">
        <v>13</v>
      </c>
      <c r="X46" s="175"/>
      <c r="Y46" s="176"/>
      <c r="Z46" s="176"/>
      <c r="AA46" s="176"/>
      <c r="AB46" s="176"/>
      <c r="AC46" s="176"/>
      <c r="AD46" s="176"/>
      <c r="AE46" s="176"/>
      <c r="AF46" s="176"/>
      <c r="AG46" s="176"/>
      <c r="AH46" s="177"/>
    </row>
    <row r="47" spans="2:59" ht="23.1" customHeight="1">
      <c r="C47" s="158" t="s">
        <v>9</v>
      </c>
      <c r="D47" s="158"/>
      <c r="E47" s="159"/>
      <c r="F47" s="159"/>
      <c r="G47" s="101" t="s">
        <v>33</v>
      </c>
      <c r="H47" s="159"/>
      <c r="I47" s="159"/>
      <c r="J47" s="101" t="s">
        <v>33</v>
      </c>
      <c r="K47" s="159"/>
      <c r="L47" s="159"/>
      <c r="M47" s="101" t="s">
        <v>33</v>
      </c>
      <c r="N47" s="159"/>
      <c r="O47" s="159"/>
      <c r="P47" s="101" t="s">
        <v>33</v>
      </c>
      <c r="Q47" s="159"/>
      <c r="R47" s="159"/>
      <c r="S47" s="101" t="s">
        <v>33</v>
      </c>
      <c r="T47" s="159"/>
      <c r="U47" s="159"/>
      <c r="V47" s="101" t="s">
        <v>33</v>
      </c>
      <c r="W47" s="11"/>
      <c r="X47" s="178"/>
      <c r="Y47" s="179"/>
      <c r="Z47" s="179"/>
      <c r="AA47" s="179"/>
      <c r="AB47" s="179"/>
      <c r="AC47" s="179"/>
      <c r="AD47" s="179"/>
      <c r="AE47" s="179"/>
      <c r="AF47" s="179"/>
      <c r="AG47" s="179"/>
      <c r="AH47" s="180"/>
    </row>
    <row r="48" spans="2:59" ht="23.1" customHeight="1">
      <c r="C48" s="158" t="s">
        <v>10</v>
      </c>
      <c r="D48" s="158"/>
      <c r="E48" s="159"/>
      <c r="F48" s="159"/>
      <c r="G48" s="101" t="s">
        <v>33</v>
      </c>
      <c r="H48" s="159"/>
      <c r="I48" s="159"/>
      <c r="J48" s="101" t="s">
        <v>33</v>
      </c>
      <c r="K48" s="159"/>
      <c r="L48" s="159"/>
      <c r="M48" s="101" t="s">
        <v>33</v>
      </c>
      <c r="N48" s="159"/>
      <c r="O48" s="159"/>
      <c r="P48" s="101" t="s">
        <v>33</v>
      </c>
      <c r="Q48" s="159"/>
      <c r="R48" s="159"/>
      <c r="S48" s="101" t="s">
        <v>33</v>
      </c>
      <c r="T48" s="159"/>
      <c r="U48" s="159"/>
      <c r="V48" s="101" t="s">
        <v>33</v>
      </c>
      <c r="X48" s="178"/>
      <c r="Y48" s="179"/>
      <c r="Z48" s="179"/>
      <c r="AA48" s="179"/>
      <c r="AB48" s="179"/>
      <c r="AC48" s="179"/>
      <c r="AD48" s="179"/>
      <c r="AE48" s="179"/>
      <c r="AF48" s="179"/>
      <c r="AG48" s="179"/>
      <c r="AH48" s="180"/>
    </row>
    <row r="49" spans="2:59" ht="23.1" customHeight="1">
      <c r="C49" s="158" t="s">
        <v>11</v>
      </c>
      <c r="D49" s="158"/>
      <c r="E49" s="159"/>
      <c r="F49" s="159"/>
      <c r="G49" s="101" t="s">
        <v>33</v>
      </c>
      <c r="H49" s="159"/>
      <c r="I49" s="159"/>
      <c r="J49" s="101" t="s">
        <v>33</v>
      </c>
      <c r="K49" s="159"/>
      <c r="L49" s="159"/>
      <c r="M49" s="101" t="s">
        <v>33</v>
      </c>
      <c r="N49" s="159"/>
      <c r="O49" s="159"/>
      <c r="P49" s="101" t="s">
        <v>33</v>
      </c>
      <c r="Q49" s="159"/>
      <c r="R49" s="159"/>
      <c r="S49" s="101" t="s">
        <v>33</v>
      </c>
      <c r="T49" s="159"/>
      <c r="U49" s="159"/>
      <c r="V49" s="101" t="s">
        <v>33</v>
      </c>
      <c r="X49" s="181"/>
      <c r="Y49" s="182"/>
      <c r="Z49" s="182"/>
      <c r="AA49" s="182"/>
      <c r="AB49" s="182"/>
      <c r="AC49" s="182"/>
      <c r="AD49" s="182"/>
      <c r="AE49" s="182"/>
      <c r="AF49" s="182"/>
      <c r="AG49" s="182"/>
      <c r="AH49" s="183"/>
    </row>
    <row r="50" spans="2:59" ht="23.1" customHeight="1"/>
    <row r="51" spans="2:59" ht="23.1" customHeight="1"/>
    <row r="52" spans="2:59" ht="23.1" customHeight="1">
      <c r="B52" s="197" t="s">
        <v>95</v>
      </c>
      <c r="C52" s="197"/>
      <c r="D52" s="6" t="str">
        <f>Year2&amp;"年度末時点での世代別従業員数（有価証券報告書ベース）をご回答ください"</f>
        <v>2024年度末時点での世代別従業員数（有価証券報告書ベース）をご回答ください</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2:59" ht="23.1" customHeight="1">
      <c r="B53" s="197"/>
      <c r="C53" s="197"/>
      <c r="D53" s="10" t="str">
        <f>"※「合計（男女計）」「うち男性」「うち女性」の各合計がＱ1の"&amp;Year2&amp;"年度従業員数と異なる場合は、その理由を注記欄にご回答ください"</f>
        <v>※「合計（男女計）」「うち男性」「うち女性」の各合計がＱ1の2024年度従業員数と異なる場合は、その理由を注記欄にご回答ください</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2:59" ht="23.1" customHeight="1" thickBot="1">
      <c r="S54" s="44"/>
      <c r="T54" s="44"/>
      <c r="U54" s="44"/>
      <c r="Y54" s="15" t="s">
        <v>16</v>
      </c>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row>
    <row r="55" spans="2:59" ht="23.1" customHeight="1">
      <c r="C55" s="170"/>
      <c r="D55" s="170"/>
      <c r="E55" s="170"/>
      <c r="F55" s="239"/>
      <c r="G55" s="256" t="s">
        <v>15</v>
      </c>
      <c r="H55" s="257"/>
      <c r="I55" s="257"/>
      <c r="J55" s="258"/>
      <c r="K55" s="241" t="s">
        <v>412</v>
      </c>
      <c r="L55" s="170"/>
      <c r="M55" s="170"/>
      <c r="N55" s="170"/>
      <c r="O55" s="170" t="s">
        <v>14</v>
      </c>
      <c r="P55" s="170"/>
      <c r="Q55" s="170"/>
      <c r="R55" s="170"/>
      <c r="S55" s="173" t="s">
        <v>270</v>
      </c>
      <c r="T55" s="174"/>
      <c r="U55" s="174"/>
      <c r="V55" s="174"/>
      <c r="Y55" s="338"/>
      <c r="Z55" s="338"/>
      <c r="AA55" s="290" t="s">
        <v>15</v>
      </c>
      <c r="AB55" s="290"/>
      <c r="AC55" s="290"/>
      <c r="AD55" s="290" t="s">
        <v>412</v>
      </c>
      <c r="AE55" s="290"/>
      <c r="AF55" s="290"/>
      <c r="AG55" s="290" t="s">
        <v>14</v>
      </c>
      <c r="AH55" s="290"/>
      <c r="AI55" s="290"/>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row>
    <row r="56" spans="2:59" ht="23.1" customHeight="1">
      <c r="C56" s="172" t="s">
        <v>393</v>
      </c>
      <c r="D56" s="172"/>
      <c r="E56" s="172"/>
      <c r="F56" s="234"/>
      <c r="G56" s="323"/>
      <c r="H56" s="215"/>
      <c r="I56" s="215"/>
      <c r="J56" s="84" t="s">
        <v>3</v>
      </c>
      <c r="K56" s="215"/>
      <c r="L56" s="215"/>
      <c r="M56" s="215"/>
      <c r="N56" s="45" t="s">
        <v>3</v>
      </c>
      <c r="O56" s="171"/>
      <c r="P56" s="171"/>
      <c r="Q56" s="171"/>
      <c r="R56" s="45" t="s">
        <v>3</v>
      </c>
      <c r="S56" s="299" t="str">
        <f>IF(OR(ISBLANK(K56),ISBLANK(O56)),"",K56+O56)</f>
        <v/>
      </c>
      <c r="T56" s="288"/>
      <c r="U56" s="288"/>
      <c r="V56" s="47" t="s">
        <v>3</v>
      </c>
      <c r="Y56" s="186" t="s">
        <v>268</v>
      </c>
      <c r="Z56" s="186"/>
      <c r="AA56" s="159"/>
      <c r="AB56" s="159"/>
      <c r="AC56" s="50" t="s">
        <v>3</v>
      </c>
      <c r="AD56" s="159"/>
      <c r="AE56" s="159"/>
      <c r="AF56" s="50" t="s">
        <v>3</v>
      </c>
      <c r="AG56" s="159"/>
      <c r="AH56" s="159"/>
      <c r="AI56" s="50" t="s">
        <v>3</v>
      </c>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row>
    <row r="57" spans="2:59" ht="23.1" customHeight="1">
      <c r="C57" s="172" t="s">
        <v>397</v>
      </c>
      <c r="D57" s="172"/>
      <c r="E57" s="172"/>
      <c r="F57" s="234"/>
      <c r="G57" s="323"/>
      <c r="H57" s="215"/>
      <c r="I57" s="215"/>
      <c r="J57" s="84" t="s">
        <v>3</v>
      </c>
      <c r="K57" s="215"/>
      <c r="L57" s="215"/>
      <c r="M57" s="215"/>
      <c r="N57" s="45" t="s">
        <v>3</v>
      </c>
      <c r="O57" s="171"/>
      <c r="P57" s="171"/>
      <c r="Q57" s="171"/>
      <c r="R57" s="45" t="s">
        <v>3</v>
      </c>
      <c r="S57" s="299" t="str">
        <f>IF(OR(ISBLANK(K57),ISBLANK(O57)),"",K57+O57)</f>
        <v/>
      </c>
      <c r="T57" s="288"/>
      <c r="U57" s="288"/>
      <c r="V57" s="47" t="s">
        <v>3</v>
      </c>
      <c r="Y57" s="186" t="s">
        <v>409</v>
      </c>
      <c r="Z57" s="186"/>
      <c r="AA57" s="159"/>
      <c r="AB57" s="159"/>
      <c r="AC57" s="50" t="s">
        <v>3</v>
      </c>
      <c r="AD57" s="159"/>
      <c r="AE57" s="159"/>
      <c r="AF57" s="50" t="s">
        <v>3</v>
      </c>
      <c r="AG57" s="159"/>
      <c r="AH57" s="159"/>
      <c r="AI57" s="50" t="s">
        <v>3</v>
      </c>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row>
    <row r="58" spans="2:59" ht="23.1" customHeight="1">
      <c r="C58" s="172" t="s">
        <v>396</v>
      </c>
      <c r="D58" s="172"/>
      <c r="E58" s="172"/>
      <c r="F58" s="234"/>
      <c r="G58" s="323"/>
      <c r="H58" s="215"/>
      <c r="I58" s="215"/>
      <c r="J58" s="84" t="s">
        <v>3</v>
      </c>
      <c r="K58" s="215"/>
      <c r="L58" s="215"/>
      <c r="M58" s="215"/>
      <c r="N58" s="45" t="s">
        <v>3</v>
      </c>
      <c r="O58" s="171"/>
      <c r="P58" s="171"/>
      <c r="Q58" s="171"/>
      <c r="R58" s="45" t="s">
        <v>3</v>
      </c>
      <c r="S58" s="299" t="str">
        <f>IF(OR(ISBLANK(K58),ISBLANK(O58)),"",K58+O58)</f>
        <v/>
      </c>
      <c r="T58" s="288"/>
      <c r="U58" s="288"/>
      <c r="V58" s="47" t="s">
        <v>3</v>
      </c>
      <c r="Y58" s="186" t="s">
        <v>408</v>
      </c>
      <c r="Z58" s="186"/>
      <c r="AA58" s="159"/>
      <c r="AB58" s="159"/>
      <c r="AC58" s="50" t="s">
        <v>3</v>
      </c>
      <c r="AD58" s="159"/>
      <c r="AE58" s="159"/>
      <c r="AF58" s="50" t="s">
        <v>3</v>
      </c>
      <c r="AG58" s="159"/>
      <c r="AH58" s="159"/>
      <c r="AI58" s="50" t="s">
        <v>3</v>
      </c>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row>
    <row r="59" spans="2:59" ht="23.1" customHeight="1">
      <c r="C59" s="172" t="s">
        <v>395</v>
      </c>
      <c r="D59" s="172"/>
      <c r="E59" s="172"/>
      <c r="F59" s="234"/>
      <c r="G59" s="323"/>
      <c r="H59" s="215"/>
      <c r="I59" s="215"/>
      <c r="J59" s="84" t="s">
        <v>3</v>
      </c>
      <c r="K59" s="215"/>
      <c r="L59" s="215"/>
      <c r="M59" s="215"/>
      <c r="N59" s="45" t="s">
        <v>3</v>
      </c>
      <c r="O59" s="171"/>
      <c r="P59" s="171"/>
      <c r="Q59" s="171"/>
      <c r="R59" s="45" t="s">
        <v>3</v>
      </c>
      <c r="S59" s="299" t="str">
        <f>IF(OR(ISBLANK(K59),ISBLANK(O59)),"",K59+O59)</f>
        <v/>
      </c>
      <c r="T59" s="288"/>
      <c r="U59" s="288"/>
      <c r="V59" s="47" t="s">
        <v>3</v>
      </c>
      <c r="Y59" s="186" t="s">
        <v>407</v>
      </c>
      <c r="Z59" s="186"/>
      <c r="AA59" s="159"/>
      <c r="AB59" s="159"/>
      <c r="AC59" s="50" t="s">
        <v>3</v>
      </c>
      <c r="AD59" s="159"/>
      <c r="AE59" s="159"/>
      <c r="AF59" s="50" t="s">
        <v>3</v>
      </c>
      <c r="AG59" s="159"/>
      <c r="AH59" s="159"/>
      <c r="AI59" s="50" t="s">
        <v>3</v>
      </c>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row>
    <row r="60" spans="2:59" ht="23.1" customHeight="1" thickBot="1">
      <c r="C60" s="172" t="s">
        <v>394</v>
      </c>
      <c r="D60" s="172"/>
      <c r="E60" s="172"/>
      <c r="F60" s="234"/>
      <c r="G60" s="370"/>
      <c r="H60" s="371"/>
      <c r="I60" s="371"/>
      <c r="J60" s="85" t="s">
        <v>3</v>
      </c>
      <c r="K60" s="215"/>
      <c r="L60" s="215"/>
      <c r="M60" s="215"/>
      <c r="N60" s="45" t="s">
        <v>3</v>
      </c>
      <c r="O60" s="171"/>
      <c r="P60" s="171"/>
      <c r="Q60" s="171"/>
      <c r="R60" s="45" t="s">
        <v>3</v>
      </c>
      <c r="S60" s="299" t="str">
        <f>IF(OR(ISBLANK(K60),ISBLANK(O60)),"",K60+O60)</f>
        <v/>
      </c>
      <c r="T60" s="288"/>
      <c r="U60" s="288"/>
      <c r="V60" s="47" t="s">
        <v>3</v>
      </c>
      <c r="Y60" s="186" t="s">
        <v>406</v>
      </c>
      <c r="Z60" s="186"/>
      <c r="AA60" s="159"/>
      <c r="AB60" s="159"/>
      <c r="AC60" s="50" t="s">
        <v>3</v>
      </c>
      <c r="AD60" s="159"/>
      <c r="AE60" s="159"/>
      <c r="AF60" s="50" t="s">
        <v>3</v>
      </c>
      <c r="AG60" s="159"/>
      <c r="AH60" s="159"/>
      <c r="AI60" s="50" t="s">
        <v>3</v>
      </c>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row>
    <row r="61" spans="2:59" ht="23.1" customHeight="1">
      <c r="C61" s="324" t="s">
        <v>269</v>
      </c>
      <c r="D61" s="325"/>
      <c r="E61" s="325"/>
      <c r="F61" s="326"/>
      <c r="G61" s="327" t="str">
        <f>IF(AND(ISBLANK(G56),ISBLANK(G57),ISBLANK(G58),ISBLANK(G59),ISBLANK(G60))," ",SUM(G56:I60))</f>
        <v xml:space="preserve"> </v>
      </c>
      <c r="H61" s="327"/>
      <c r="I61" s="327"/>
      <c r="J61" s="49" t="s">
        <v>3</v>
      </c>
      <c r="K61" s="327" t="str">
        <f>IF(AND(ISBLANK(K56),ISBLANK(K57),ISBLANK(K58),ISBLANK(K59),ISBLANK(K60))," ",SUM(K56:M60))</f>
        <v xml:space="preserve"> </v>
      </c>
      <c r="L61" s="327"/>
      <c r="M61" s="327"/>
      <c r="N61" s="49" t="s">
        <v>3</v>
      </c>
      <c r="O61" s="327" t="str">
        <f>IF(AND(ISBLANK(O56),ISBLANK(O57),ISBLANK(O58),ISBLANK(O59),ISBLANK(O60))," ",SUM(O56:Q60))</f>
        <v xml:space="preserve"> </v>
      </c>
      <c r="P61" s="327"/>
      <c r="Q61" s="327"/>
      <c r="R61" s="49" t="s">
        <v>3</v>
      </c>
      <c r="T61" s="11"/>
      <c r="X61" s="11" t="s">
        <v>13</v>
      </c>
      <c r="Y61" s="300"/>
      <c r="Z61" s="300"/>
      <c r="AA61" s="300"/>
      <c r="AB61" s="300"/>
      <c r="AC61" s="300"/>
      <c r="AD61" s="300"/>
      <c r="AE61" s="300"/>
      <c r="AF61" s="300"/>
      <c r="AG61" s="300"/>
      <c r="AH61" s="300"/>
      <c r="AI61" s="300"/>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row>
    <row r="62" spans="2:59" ht="23.1" customHeight="1">
      <c r="C62" s="328" t="str">
        <f>"Q1「従業員数」
（"&amp;Year2&amp;"年度）"</f>
        <v>Q1「従業員数」
（2024年度）</v>
      </c>
      <c r="D62" s="329"/>
      <c r="E62" s="329"/>
      <c r="F62" s="330"/>
      <c r="G62" s="327" t="str">
        <f>IF(ISBLANK(J8),"",J8)</f>
        <v/>
      </c>
      <c r="H62" s="327"/>
      <c r="I62" s="327"/>
      <c r="J62" s="49" t="s">
        <v>3</v>
      </c>
      <c r="K62" s="327" t="str">
        <f>IF(ISBLANK(O8),"",O8)</f>
        <v/>
      </c>
      <c r="L62" s="327"/>
      <c r="M62" s="327"/>
      <c r="N62" s="49" t="s">
        <v>3</v>
      </c>
      <c r="O62" s="327" t="str">
        <f>IF(ISBLANK(T8),"",T8)</f>
        <v/>
      </c>
      <c r="P62" s="327"/>
      <c r="Q62" s="327"/>
      <c r="R62" s="49" t="s">
        <v>3</v>
      </c>
      <c r="Y62" s="300"/>
      <c r="Z62" s="300"/>
      <c r="AA62" s="300"/>
      <c r="AB62" s="300"/>
      <c r="AC62" s="300"/>
      <c r="AD62" s="300"/>
      <c r="AE62" s="300"/>
      <c r="AF62" s="300"/>
      <c r="AG62" s="300"/>
      <c r="AH62" s="300"/>
      <c r="AI62" s="300"/>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row>
    <row r="63" spans="2:59" ht="23.1" customHeight="1">
      <c r="C63" s="95" t="s">
        <v>13</v>
      </c>
      <c r="D63" s="92"/>
      <c r="F63" s="92"/>
    </row>
    <row r="64" spans="2:59" ht="23.1" customHeight="1">
      <c r="C64" s="191"/>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3"/>
    </row>
    <row r="65" spans="2:59" ht="23.1" customHeight="1">
      <c r="C65" s="194"/>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6"/>
    </row>
    <row r="66" spans="2:59" ht="23.1" customHeight="1"/>
    <row r="67" spans="2:59" ht="23.1" customHeight="1"/>
    <row r="68" spans="2:59" ht="23.1" customHeight="1">
      <c r="B68" s="197" t="s">
        <v>104</v>
      </c>
      <c r="C68" s="197"/>
      <c r="D68" s="6" t="s">
        <v>553</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2:59" ht="23.1" customHeight="1">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row>
    <row r="70" spans="2:59" ht="23.1" customHeight="1">
      <c r="C70" s="170"/>
      <c r="D70" s="170"/>
      <c r="E70" s="170"/>
      <c r="F70" s="170"/>
      <c r="G70" s="170" t="s">
        <v>96</v>
      </c>
      <c r="H70" s="170"/>
      <c r="I70" s="170"/>
      <c r="J70" s="170"/>
      <c r="K70" s="170"/>
      <c r="L70" s="170"/>
      <c r="M70" s="170" t="s">
        <v>97</v>
      </c>
      <c r="N70" s="170"/>
      <c r="O70" s="170"/>
      <c r="P70" s="170"/>
      <c r="Q70" s="170"/>
      <c r="R70" s="170"/>
      <c r="S70" s="170" t="s">
        <v>98</v>
      </c>
      <c r="T70" s="170"/>
      <c r="U70" s="170"/>
      <c r="V70" s="170"/>
      <c r="W70" s="170"/>
      <c r="X70" s="170"/>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row>
    <row r="71" spans="2:59" ht="23.1" customHeight="1">
      <c r="C71" s="172" t="str">
        <f>"　"&amp;Year3 &amp;"年度"</f>
        <v>　2023年度</v>
      </c>
      <c r="D71" s="172"/>
      <c r="E71" s="172"/>
      <c r="F71" s="172"/>
      <c r="G71" s="171"/>
      <c r="H71" s="171"/>
      <c r="I71" s="171"/>
      <c r="J71" s="171"/>
      <c r="K71" s="171"/>
      <c r="L71" s="45" t="s">
        <v>17</v>
      </c>
      <c r="M71" s="171"/>
      <c r="N71" s="171"/>
      <c r="O71" s="171"/>
      <c r="P71" s="171"/>
      <c r="Q71" s="171"/>
      <c r="R71" s="45" t="s">
        <v>17</v>
      </c>
      <c r="S71" s="171"/>
      <c r="T71" s="171"/>
      <c r="U71" s="171"/>
      <c r="V71" s="171"/>
      <c r="W71" s="171"/>
      <c r="X71" s="45" t="s">
        <v>17</v>
      </c>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row>
    <row r="72" spans="2:59" ht="23.1" customHeight="1">
      <c r="C72" s="172" t="str">
        <f>"　"&amp;Year2 &amp;"年度"</f>
        <v>　2024年度</v>
      </c>
      <c r="D72" s="172"/>
      <c r="E72" s="172"/>
      <c r="F72" s="172"/>
      <c r="G72" s="171"/>
      <c r="H72" s="171"/>
      <c r="I72" s="171"/>
      <c r="J72" s="171"/>
      <c r="K72" s="171"/>
      <c r="L72" s="45" t="s">
        <v>17</v>
      </c>
      <c r="M72" s="171"/>
      <c r="N72" s="171"/>
      <c r="O72" s="171"/>
      <c r="P72" s="171"/>
      <c r="Q72" s="171"/>
      <c r="R72" s="45" t="s">
        <v>17</v>
      </c>
      <c r="S72" s="171"/>
      <c r="T72" s="171"/>
      <c r="U72" s="171"/>
      <c r="V72" s="171"/>
      <c r="W72" s="171"/>
      <c r="X72" s="45" t="s">
        <v>17</v>
      </c>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row>
    <row r="73" spans="2:59" ht="23.1" customHeight="1">
      <c r="C73" s="35" t="s">
        <v>410</v>
      </c>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row>
    <row r="74" spans="2:59" ht="23.1" customHeight="1">
      <c r="C74" t="s">
        <v>18</v>
      </c>
    </row>
    <row r="75" spans="2:59" ht="23.1" customHeight="1">
      <c r="C75" s="191"/>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3"/>
    </row>
    <row r="76" spans="2:59" ht="23.1" customHeight="1">
      <c r="C76" s="194"/>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6"/>
    </row>
    <row r="77" spans="2:59" ht="23.1" customHeight="1"/>
    <row r="78" spans="2:59" ht="23.1" customHeight="1"/>
    <row r="79" spans="2:59" ht="23.1" customHeight="1">
      <c r="B79" s="197" t="s">
        <v>122</v>
      </c>
      <c r="C79" s="197"/>
      <c r="D79" s="6" t="str">
        <f>"年間総労働時間、月平均残業時間と同残業手当（"&amp;Year2&amp;"年度実績、全従業員ベース）、残業時間削減の取り組みについてご回答ください"</f>
        <v>年間総労働時間、月平均残業時間と同残業手当（2024年度実績、全従業員ベース）、残業時間削減の取り組みについてご回答ください</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row>
    <row r="80" spans="2:59" ht="23.1" customHeight="1">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row>
    <row r="81" spans="3:59" ht="23.1" customHeight="1">
      <c r="C81" s="170" t="s">
        <v>272</v>
      </c>
      <c r="D81" s="170"/>
      <c r="E81" s="170"/>
      <c r="F81" s="170"/>
      <c r="G81" s="170"/>
      <c r="H81" s="170"/>
      <c r="I81" s="170" t="s">
        <v>130</v>
      </c>
      <c r="J81" s="170"/>
      <c r="K81" s="170"/>
      <c r="L81" s="170"/>
      <c r="M81" s="170" t="s">
        <v>129</v>
      </c>
      <c r="N81" s="170"/>
      <c r="O81" s="170"/>
      <c r="P81" s="170" t="s">
        <v>13</v>
      </c>
      <c r="Q81" s="170"/>
      <c r="R81" s="170"/>
      <c r="S81" s="170"/>
      <c r="T81" s="170"/>
      <c r="U81" s="170"/>
      <c r="V81" s="170"/>
      <c r="W81" s="170"/>
      <c r="X81" s="170"/>
      <c r="Y81" s="170"/>
      <c r="Z81" s="170"/>
      <c r="AA81" s="170"/>
      <c r="AB81" s="170"/>
      <c r="AC81" s="170"/>
      <c r="AD81" s="170"/>
      <c r="AE81" s="170"/>
      <c r="AF81" s="170"/>
      <c r="AG81" s="170"/>
      <c r="AH81" s="170"/>
      <c r="AI81" s="170"/>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row>
    <row r="82" spans="3:59" ht="23.1" customHeight="1">
      <c r="C82" s="172" t="s">
        <v>478</v>
      </c>
      <c r="D82" s="172"/>
      <c r="E82" s="172"/>
      <c r="F82" s="172"/>
      <c r="G82" s="172"/>
      <c r="H82" s="172"/>
      <c r="I82" s="198"/>
      <c r="J82" s="198"/>
      <c r="K82" s="198"/>
      <c r="L82" s="198"/>
      <c r="M82" s="221" t="s">
        <v>22</v>
      </c>
      <c r="N82" s="221"/>
      <c r="O82" s="221"/>
      <c r="P82" s="219"/>
      <c r="Q82" s="219"/>
      <c r="R82" s="219"/>
      <c r="S82" s="219"/>
      <c r="T82" s="219"/>
      <c r="U82" s="219"/>
      <c r="V82" s="219"/>
      <c r="W82" s="219"/>
      <c r="X82" s="219"/>
      <c r="Y82" s="219"/>
      <c r="Z82" s="219"/>
      <c r="AA82" s="219"/>
      <c r="AB82" s="219"/>
      <c r="AC82" s="219"/>
      <c r="AD82" s="219"/>
      <c r="AE82" s="219"/>
      <c r="AF82" s="219"/>
      <c r="AG82" s="219"/>
      <c r="AH82" s="219"/>
      <c r="AI82" s="219"/>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row>
    <row r="83" spans="3:59" ht="23.1" customHeight="1">
      <c r="C83" s="172"/>
      <c r="D83" s="172"/>
      <c r="E83" s="172"/>
      <c r="F83" s="172"/>
      <c r="G83" s="172"/>
      <c r="H83" s="172"/>
      <c r="I83" s="198"/>
      <c r="J83" s="198"/>
      <c r="K83" s="198"/>
      <c r="L83" s="198"/>
      <c r="M83" s="221"/>
      <c r="N83" s="221"/>
      <c r="O83" s="221"/>
      <c r="P83" s="219"/>
      <c r="Q83" s="219"/>
      <c r="R83" s="219"/>
      <c r="S83" s="219"/>
      <c r="T83" s="219"/>
      <c r="U83" s="219"/>
      <c r="V83" s="219"/>
      <c r="W83" s="219"/>
      <c r="X83" s="219"/>
      <c r="Y83" s="219"/>
      <c r="Z83" s="219"/>
      <c r="AA83" s="219"/>
      <c r="AB83" s="219"/>
      <c r="AC83" s="219"/>
      <c r="AD83" s="219"/>
      <c r="AE83" s="219"/>
      <c r="AF83" s="219"/>
      <c r="AG83" s="219"/>
      <c r="AH83" s="219"/>
      <c r="AI83" s="219"/>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row>
    <row r="84" spans="3:59" ht="23.1" customHeight="1">
      <c r="C84" s="172" t="s">
        <v>479</v>
      </c>
      <c r="D84" s="172"/>
      <c r="E84" s="172"/>
      <c r="F84" s="172"/>
      <c r="G84" s="172"/>
      <c r="H84" s="172"/>
      <c r="I84" s="198"/>
      <c r="J84" s="198"/>
      <c r="K84" s="198"/>
      <c r="L84" s="198"/>
      <c r="M84" s="221" t="s">
        <v>494</v>
      </c>
      <c r="N84" s="221"/>
      <c r="O84" s="221"/>
      <c r="P84" s="219"/>
      <c r="Q84" s="219"/>
      <c r="R84" s="219"/>
      <c r="S84" s="219"/>
      <c r="T84" s="219"/>
      <c r="U84" s="219"/>
      <c r="V84" s="219"/>
      <c r="W84" s="219"/>
      <c r="X84" s="219"/>
      <c r="Y84" s="219"/>
      <c r="Z84" s="219"/>
      <c r="AA84" s="219"/>
      <c r="AB84" s="219"/>
      <c r="AC84" s="219"/>
      <c r="AD84" s="219"/>
      <c r="AE84" s="219"/>
      <c r="AF84" s="219"/>
      <c r="AG84" s="219"/>
      <c r="AH84" s="219"/>
      <c r="AI84" s="219"/>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row>
    <row r="85" spans="3:59" ht="23.1" customHeight="1">
      <c r="C85" s="172"/>
      <c r="D85" s="172"/>
      <c r="E85" s="172"/>
      <c r="F85" s="172"/>
      <c r="G85" s="172"/>
      <c r="H85" s="172"/>
      <c r="I85" s="198"/>
      <c r="J85" s="198"/>
      <c r="K85" s="198"/>
      <c r="L85" s="198"/>
      <c r="M85" s="221"/>
      <c r="N85" s="221"/>
      <c r="O85" s="221"/>
      <c r="P85" s="219"/>
      <c r="Q85" s="219"/>
      <c r="R85" s="219"/>
      <c r="S85" s="219"/>
      <c r="T85" s="219"/>
      <c r="U85" s="219"/>
      <c r="V85" s="219"/>
      <c r="W85" s="219"/>
      <c r="X85" s="219"/>
      <c r="Y85" s="219"/>
      <c r="Z85" s="219"/>
      <c r="AA85" s="219"/>
      <c r="AB85" s="219"/>
      <c r="AC85" s="219"/>
      <c r="AD85" s="219"/>
      <c r="AE85" s="219"/>
      <c r="AF85" s="219"/>
      <c r="AG85" s="219"/>
      <c r="AH85" s="219"/>
      <c r="AI85" s="219"/>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row>
    <row r="86" spans="3:59" ht="23.1" customHeight="1">
      <c r="C86" s="172" t="s">
        <v>480</v>
      </c>
      <c r="D86" s="172"/>
      <c r="E86" s="172"/>
      <c r="F86" s="172"/>
      <c r="G86" s="172"/>
      <c r="H86" s="172"/>
      <c r="I86" s="311"/>
      <c r="J86" s="311"/>
      <c r="K86" s="311"/>
      <c r="L86" s="311"/>
      <c r="M86" s="221" t="s">
        <v>23</v>
      </c>
      <c r="N86" s="221"/>
      <c r="O86" s="221"/>
      <c r="P86" s="219"/>
      <c r="Q86" s="219"/>
      <c r="R86" s="219"/>
      <c r="S86" s="219"/>
      <c r="T86" s="219"/>
      <c r="U86" s="219"/>
      <c r="V86" s="219"/>
      <c r="W86" s="219"/>
      <c r="X86" s="219"/>
      <c r="Y86" s="219"/>
      <c r="Z86" s="219"/>
      <c r="AA86" s="219"/>
      <c r="AB86" s="219"/>
      <c r="AC86" s="219"/>
      <c r="AD86" s="219"/>
      <c r="AE86" s="219"/>
      <c r="AF86" s="219"/>
      <c r="AG86" s="219"/>
      <c r="AH86" s="219"/>
      <c r="AI86" s="219"/>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row>
    <row r="87" spans="3:59" ht="23.1" customHeight="1">
      <c r="C87" s="172"/>
      <c r="D87" s="172"/>
      <c r="E87" s="172"/>
      <c r="F87" s="172"/>
      <c r="G87" s="172"/>
      <c r="H87" s="172"/>
      <c r="I87" s="311"/>
      <c r="J87" s="311"/>
      <c r="K87" s="311"/>
      <c r="L87" s="311"/>
      <c r="M87" s="221"/>
      <c r="N87" s="221"/>
      <c r="O87" s="221"/>
      <c r="P87" s="219"/>
      <c r="Q87" s="219"/>
      <c r="R87" s="219"/>
      <c r="S87" s="219"/>
      <c r="T87" s="219"/>
      <c r="U87" s="219"/>
      <c r="V87" s="219"/>
      <c r="W87" s="219"/>
      <c r="X87" s="219"/>
      <c r="Y87" s="219"/>
      <c r="Z87" s="219"/>
      <c r="AA87" s="219"/>
      <c r="AB87" s="219"/>
      <c r="AC87" s="219"/>
      <c r="AD87" s="219"/>
      <c r="AE87" s="219"/>
      <c r="AF87" s="219"/>
      <c r="AG87" s="219"/>
      <c r="AH87" s="219"/>
      <c r="AI87" s="219"/>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row>
    <row r="88" spans="3:59" ht="23.1" customHeight="1">
      <c r="C88" s="225" t="s">
        <v>492</v>
      </c>
      <c r="D88" s="226"/>
      <c r="E88" s="226"/>
      <c r="F88" s="226"/>
      <c r="G88" s="226"/>
      <c r="H88" s="227"/>
      <c r="I88" s="228" t="str">
        <f>IF(OR(I84=0,ISBLANK(I84),ISBLANK(I86)),"",I86/I84)</f>
        <v/>
      </c>
      <c r="J88" s="228"/>
      <c r="K88" s="228"/>
      <c r="L88" s="228"/>
      <c r="M88" s="229" t="s">
        <v>493</v>
      </c>
      <c r="N88" s="230"/>
      <c r="O88" s="231"/>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row>
    <row r="89" spans="3:59" ht="23.1" customHeight="1">
      <c r="C89" s="51" t="s">
        <v>558</v>
      </c>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row>
    <row r="90" spans="3:59" ht="23.1" customHeight="1">
      <c r="C90" s="319" t="s">
        <v>478</v>
      </c>
      <c r="D90" s="319"/>
      <c r="E90" s="319"/>
      <c r="F90" s="319"/>
      <c r="G90" s="319"/>
      <c r="H90" s="319"/>
      <c r="I90" s="320"/>
      <c r="J90" s="320"/>
      <c r="K90" s="320"/>
      <c r="L90" s="320"/>
      <c r="M90" s="305" t="s">
        <v>22</v>
      </c>
      <c r="N90" s="306"/>
      <c r="O90" s="307"/>
      <c r="P90" s="304"/>
      <c r="Q90" s="304"/>
      <c r="R90" s="304"/>
      <c r="S90" s="304"/>
      <c r="T90" s="304"/>
      <c r="U90" s="304"/>
      <c r="V90" s="304"/>
      <c r="W90" s="304"/>
      <c r="X90" s="304"/>
      <c r="Y90" s="304"/>
      <c r="Z90" s="304"/>
      <c r="AA90" s="304"/>
      <c r="AB90" s="304"/>
      <c r="AC90" s="304"/>
      <c r="AD90" s="304"/>
      <c r="AE90" s="304"/>
      <c r="AF90" s="304"/>
      <c r="AG90" s="304"/>
      <c r="AH90" s="304"/>
      <c r="AI90" s="30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row>
    <row r="91" spans="3:59" ht="23.1" customHeight="1">
      <c r="C91" s="319" t="s">
        <v>479</v>
      </c>
      <c r="D91" s="319"/>
      <c r="E91" s="319"/>
      <c r="F91" s="319"/>
      <c r="G91" s="319"/>
      <c r="H91" s="319"/>
      <c r="I91" s="320"/>
      <c r="J91" s="320"/>
      <c r="K91" s="320"/>
      <c r="L91" s="320"/>
      <c r="M91" s="305" t="s">
        <v>494</v>
      </c>
      <c r="N91" s="306"/>
      <c r="O91" s="307"/>
      <c r="P91" s="304"/>
      <c r="Q91" s="304"/>
      <c r="R91" s="304"/>
      <c r="S91" s="304"/>
      <c r="T91" s="304"/>
      <c r="U91" s="304"/>
      <c r="V91" s="304"/>
      <c r="W91" s="304"/>
      <c r="X91" s="304"/>
      <c r="Y91" s="304"/>
      <c r="Z91" s="304"/>
      <c r="AA91" s="304"/>
      <c r="AB91" s="304"/>
      <c r="AC91" s="304"/>
      <c r="AD91" s="304"/>
      <c r="AE91" s="304"/>
      <c r="AF91" s="304"/>
      <c r="AG91" s="304"/>
      <c r="AH91" s="304"/>
      <c r="AI91" s="30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row>
    <row r="92" spans="3:59" ht="23.1" customHeight="1">
      <c r="C92" s="319" t="s">
        <v>480</v>
      </c>
      <c r="D92" s="319"/>
      <c r="E92" s="319"/>
      <c r="F92" s="319"/>
      <c r="G92" s="319"/>
      <c r="H92" s="319"/>
      <c r="I92" s="374"/>
      <c r="J92" s="374"/>
      <c r="K92" s="374"/>
      <c r="L92" s="374"/>
      <c r="M92" s="319" t="s">
        <v>23</v>
      </c>
      <c r="N92" s="319"/>
      <c r="O92" s="319"/>
      <c r="P92" s="304"/>
      <c r="Q92" s="304"/>
      <c r="R92" s="304"/>
      <c r="S92" s="304"/>
      <c r="T92" s="304"/>
      <c r="U92" s="304"/>
      <c r="V92" s="304"/>
      <c r="W92" s="304"/>
      <c r="X92" s="304"/>
      <c r="Y92" s="304"/>
      <c r="Z92" s="304"/>
      <c r="AA92" s="304"/>
      <c r="AB92" s="304"/>
      <c r="AC92" s="304"/>
      <c r="AD92" s="304"/>
      <c r="AE92" s="304"/>
      <c r="AF92" s="304"/>
      <c r="AG92" s="304"/>
      <c r="AH92" s="304"/>
      <c r="AI92" s="30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row>
    <row r="93" spans="3:59" ht="23.1" customHeight="1">
      <c r="C93" s="16"/>
      <c r="D93" s="16"/>
      <c r="E93" s="16"/>
      <c r="F93" s="16"/>
      <c r="G93" s="16"/>
      <c r="H93" s="16"/>
      <c r="I93" s="26"/>
      <c r="J93" s="26"/>
      <c r="K93" s="26"/>
      <c r="L93" s="26"/>
      <c r="M93" s="16"/>
      <c r="N93" s="16"/>
      <c r="O93" s="16"/>
      <c r="P93" s="27"/>
      <c r="Q93" s="27"/>
      <c r="R93" s="27"/>
      <c r="S93" s="27"/>
      <c r="T93" s="27"/>
      <c r="U93" s="27"/>
      <c r="V93" s="27"/>
      <c r="W93" s="27"/>
      <c r="X93" s="27"/>
      <c r="Y93" s="27"/>
      <c r="Z93" s="27"/>
      <c r="AA93" s="27"/>
      <c r="AB93" s="27"/>
      <c r="AC93" s="27"/>
      <c r="AD93" s="27"/>
      <c r="AE93" s="27"/>
      <c r="AF93" s="27"/>
      <c r="AG93" s="27"/>
      <c r="AH93" s="27"/>
      <c r="AI93" s="27"/>
    </row>
    <row r="94" spans="3:59" ht="23.1" customHeight="1">
      <c r="C94" s="22" t="s">
        <v>68</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3:59" ht="23.1" customHeight="1">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row>
    <row r="96" spans="3:59" ht="23.1" customHeight="1">
      <c r="C96" s="115"/>
      <c r="E96" t="s">
        <v>69</v>
      </c>
      <c r="J96" t="s">
        <v>161</v>
      </c>
      <c r="P96" t="s">
        <v>411</v>
      </c>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row>
    <row r="97" spans="2:59" ht="23.1" customHeight="1">
      <c r="E97" t="s">
        <v>59</v>
      </c>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row>
    <row r="98" spans="2:59" ht="23.1" customHeight="1"/>
    <row r="99" spans="2:59" ht="23.1" customHeight="1">
      <c r="C99" s="22" t="s">
        <v>70</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59" ht="23.1" customHeight="1">
      <c r="C100" s="1"/>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row>
    <row r="101" spans="2:59" ht="23.1" customHeight="1">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row>
    <row r="102" spans="2:59" ht="23.1" customHeight="1">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row>
    <row r="103" spans="2:59" ht="23.1" customHeight="1">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row>
    <row r="104" spans="2:59" ht="23.1" customHeight="1">
      <c r="C104" s="1"/>
    </row>
    <row r="105" spans="2:59" ht="23.1" customHeight="1"/>
    <row r="106" spans="2:59" ht="23.1" customHeight="1">
      <c r="B106" s="197" t="s">
        <v>26</v>
      </c>
      <c r="C106" s="197"/>
      <c r="D106" s="6" t="str">
        <f>"多様な人材の役職登用状況（"&amp;Year2&amp;"年度末、あるいは直近時点）についてご回答ください"</f>
        <v>多様な人材の役職登用状況（2024年度末、あるいは直近時点）についてご回答ください</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2:59" ht="23.1" customHeight="1">
      <c r="AI107" s="310"/>
      <c r="AJ107" s="310"/>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row>
    <row r="108" spans="2:59" ht="23.1" customHeight="1">
      <c r="E108" t="s">
        <v>559</v>
      </c>
      <c r="G108" s="169"/>
      <c r="H108" s="169"/>
      <c r="I108" s="169"/>
      <c r="J108" s="169"/>
      <c r="K108" t="s">
        <v>27</v>
      </c>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row>
    <row r="109" spans="2:59" ht="23.1" customHeight="1">
      <c r="C109" s="170"/>
      <c r="D109" s="170"/>
      <c r="E109" s="170"/>
      <c r="F109" s="170"/>
      <c r="G109" s="170"/>
      <c r="H109" s="170"/>
      <c r="I109" s="170" t="s">
        <v>29</v>
      </c>
      <c r="J109" s="170"/>
      <c r="K109" s="170"/>
      <c r="L109" s="170"/>
      <c r="M109" s="170"/>
      <c r="N109" s="170"/>
      <c r="O109" s="170" t="s">
        <v>30</v>
      </c>
      <c r="P109" s="170"/>
      <c r="Q109" s="170"/>
      <c r="R109" s="170"/>
      <c r="S109" s="170"/>
      <c r="T109" s="170"/>
      <c r="U109" s="170" t="s">
        <v>31</v>
      </c>
      <c r="V109" s="170"/>
      <c r="W109" s="170"/>
      <c r="X109" s="170"/>
      <c r="Y109" s="170"/>
      <c r="Z109" s="170"/>
      <c r="AA109" s="170" t="s">
        <v>32</v>
      </c>
      <c r="AB109" s="170"/>
      <c r="AC109" s="170"/>
      <c r="AD109" s="170"/>
      <c r="AE109" s="170"/>
      <c r="AF109" s="170"/>
      <c r="AG109" s="96" t="s">
        <v>316</v>
      </c>
      <c r="AH109" s="97"/>
      <c r="AI109" s="97"/>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row>
    <row r="110" spans="2:59" ht="23.1" customHeight="1">
      <c r="C110" s="172" t="s">
        <v>475</v>
      </c>
      <c r="D110" s="172"/>
      <c r="E110" s="172"/>
      <c r="F110" s="172"/>
      <c r="G110" s="172"/>
      <c r="H110" s="172"/>
      <c r="I110" s="171"/>
      <c r="J110" s="171"/>
      <c r="K110" s="171"/>
      <c r="L110" s="171"/>
      <c r="M110" s="171"/>
      <c r="N110" s="45" t="s">
        <v>33</v>
      </c>
      <c r="O110" s="171"/>
      <c r="P110" s="171"/>
      <c r="Q110" s="171"/>
      <c r="R110" s="171"/>
      <c r="S110" s="171"/>
      <c r="T110" s="45" t="s">
        <v>33</v>
      </c>
      <c r="U110" s="171"/>
      <c r="V110" s="171"/>
      <c r="W110" s="171"/>
      <c r="X110" s="171"/>
      <c r="Y110" s="171"/>
      <c r="Z110" s="45" t="s">
        <v>33</v>
      </c>
      <c r="AA110" s="166"/>
      <c r="AB110" s="167"/>
      <c r="AC110" s="167"/>
      <c r="AD110" s="167"/>
      <c r="AE110" s="168"/>
      <c r="AF110" s="45" t="s">
        <v>34</v>
      </c>
      <c r="AG110" s="217" t="str">
        <f>IF(OR(ISBLANK(I110),ISBLANK(O110),I110+O110=0),"",I110/(O110+I110)*100)</f>
        <v/>
      </c>
      <c r="AH110" s="218"/>
      <c r="AI110" s="47" t="s">
        <v>34</v>
      </c>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row>
    <row r="111" spans="2:59" ht="23.1" customHeight="1">
      <c r="C111" s="172" t="s">
        <v>476</v>
      </c>
      <c r="D111" s="172"/>
      <c r="E111" s="172"/>
      <c r="F111" s="172"/>
      <c r="G111" s="172"/>
      <c r="H111" s="172"/>
      <c r="I111" s="171"/>
      <c r="J111" s="171"/>
      <c r="K111" s="171"/>
      <c r="L111" s="171"/>
      <c r="M111" s="171"/>
      <c r="N111" s="45" t="s">
        <v>33</v>
      </c>
      <c r="O111" s="171"/>
      <c r="P111" s="171"/>
      <c r="Q111" s="171"/>
      <c r="R111" s="171"/>
      <c r="S111" s="171"/>
      <c r="T111" s="45" t="s">
        <v>33</v>
      </c>
      <c r="U111" s="171"/>
      <c r="V111" s="171"/>
      <c r="W111" s="171"/>
      <c r="X111" s="171"/>
      <c r="Y111" s="171"/>
      <c r="Z111" s="45" t="s">
        <v>33</v>
      </c>
      <c r="AA111" s="166"/>
      <c r="AB111" s="167"/>
      <c r="AC111" s="167"/>
      <c r="AD111" s="167"/>
      <c r="AE111" s="168"/>
      <c r="AF111" s="45" t="s">
        <v>34</v>
      </c>
      <c r="AG111" s="217" t="str">
        <f>IF(OR(ISBLANK(I111),ISBLANK(O111),I111+O111=0),"",I111/(O111+I111)*100)</f>
        <v/>
      </c>
      <c r="AH111" s="218"/>
      <c r="AI111" s="47" t="s">
        <v>34</v>
      </c>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row>
    <row r="112" spans="2:59" ht="23.1" customHeight="1">
      <c r="C112" s="172" t="s">
        <v>482</v>
      </c>
      <c r="D112" s="172"/>
      <c r="E112" s="172"/>
      <c r="F112" s="172"/>
      <c r="G112" s="172"/>
      <c r="H112" s="172"/>
      <c r="I112" s="171"/>
      <c r="J112" s="171"/>
      <c r="K112" s="171"/>
      <c r="L112" s="171"/>
      <c r="M112" s="171"/>
      <c r="N112" s="45" t="s">
        <v>33</v>
      </c>
      <c r="O112" s="171"/>
      <c r="P112" s="171"/>
      <c r="Q112" s="171"/>
      <c r="R112" s="171"/>
      <c r="S112" s="171"/>
      <c r="T112" s="45" t="s">
        <v>33</v>
      </c>
      <c r="U112" s="171"/>
      <c r="V112" s="171"/>
      <c r="W112" s="171"/>
      <c r="X112" s="171"/>
      <c r="Y112" s="171"/>
      <c r="Z112" s="45" t="s">
        <v>33</v>
      </c>
      <c r="AA112" s="166"/>
      <c r="AB112" s="167"/>
      <c r="AC112" s="167"/>
      <c r="AD112" s="167"/>
      <c r="AE112" s="168"/>
      <c r="AF112" s="45" t="s">
        <v>34</v>
      </c>
      <c r="AG112" s="217" t="str">
        <f>IF(OR(ISBLANK(I112),ISBLANK(O112),I112+O112=0),"",I112/(O112+I112)*100)</f>
        <v/>
      </c>
      <c r="AH112" s="218"/>
      <c r="AI112" s="47" t="s">
        <v>34</v>
      </c>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row>
    <row r="113" spans="3:59" ht="23.1" customHeight="1">
      <c r="C113" s="172" t="s">
        <v>477</v>
      </c>
      <c r="D113" s="172"/>
      <c r="E113" s="172"/>
      <c r="F113" s="172"/>
      <c r="G113" s="172"/>
      <c r="H113" s="172"/>
      <c r="I113" s="171"/>
      <c r="J113" s="171"/>
      <c r="K113" s="171"/>
      <c r="L113" s="171"/>
      <c r="M113" s="171"/>
      <c r="N113" s="45" t="s">
        <v>33</v>
      </c>
      <c r="O113" s="171"/>
      <c r="P113" s="171"/>
      <c r="Q113" s="171"/>
      <c r="R113" s="171"/>
      <c r="S113" s="171"/>
      <c r="T113" s="45" t="s">
        <v>33</v>
      </c>
      <c r="U113" s="171"/>
      <c r="V113" s="171"/>
      <c r="W113" s="171"/>
      <c r="X113" s="171"/>
      <c r="Y113" s="171"/>
      <c r="Z113" s="45" t="s">
        <v>33</v>
      </c>
      <c r="AA113" s="166"/>
      <c r="AB113" s="167"/>
      <c r="AC113" s="167"/>
      <c r="AD113" s="167"/>
      <c r="AE113" s="168"/>
      <c r="AF113" s="45" t="s">
        <v>34</v>
      </c>
      <c r="AG113" s="217" t="str">
        <f>IF(OR(ISBLANK(I113),ISBLANK(O113),I113+O113=0),"",I113/(O113+I113)*100)</f>
        <v/>
      </c>
      <c r="AH113" s="218"/>
      <c r="AI113" s="47" t="s">
        <v>34</v>
      </c>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row>
    <row r="114" spans="3:59" ht="23.1" customHeight="1">
      <c r="O114" s="57"/>
      <c r="P114" s="57"/>
      <c r="Q114" s="57"/>
      <c r="R114" s="57"/>
      <c r="S114" s="57"/>
      <c r="T114" s="57"/>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row>
    <row r="115" spans="3:59" ht="23.1" customHeight="1">
      <c r="C115" s="353" t="s">
        <v>490</v>
      </c>
      <c r="D115" s="353"/>
      <c r="E115" s="353"/>
      <c r="F115" s="353"/>
      <c r="G115" s="353"/>
      <c r="H115" s="353"/>
      <c r="I115" s="353"/>
      <c r="J115" s="353"/>
      <c r="K115" s="353"/>
      <c r="L115" s="353"/>
      <c r="M115" s="353"/>
      <c r="N115" s="58"/>
      <c r="O115" s="56" t="s">
        <v>16</v>
      </c>
      <c r="T115" s="42" t="s">
        <v>28</v>
      </c>
      <c r="U115" s="42"/>
      <c r="V115" s="42"/>
      <c r="W115" s="206"/>
      <c r="X115" s="206"/>
      <c r="Y115" s="206"/>
      <c r="Z115" s="206"/>
      <c r="AA115" s="42" t="s">
        <v>27</v>
      </c>
      <c r="AB115" s="42"/>
      <c r="AE115" s="55"/>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row>
    <row r="116" spans="3:59" ht="23.1" customHeight="1">
      <c r="C116" s="353"/>
      <c r="D116" s="353"/>
      <c r="E116" s="353"/>
      <c r="F116" s="353"/>
      <c r="G116" s="353"/>
      <c r="H116" s="353"/>
      <c r="I116" s="353"/>
      <c r="J116" s="353"/>
      <c r="K116" s="353"/>
      <c r="L116" s="353"/>
      <c r="M116" s="353"/>
      <c r="N116" s="58"/>
      <c r="O116" s="350"/>
      <c r="P116" s="351"/>
      <c r="Q116" s="351"/>
      <c r="R116" s="351"/>
      <c r="S116" s="352"/>
      <c r="T116" s="354" t="s">
        <v>29</v>
      </c>
      <c r="U116" s="355"/>
      <c r="V116" s="355"/>
      <c r="W116" s="356"/>
      <c r="X116" s="354" t="s">
        <v>30</v>
      </c>
      <c r="Y116" s="355"/>
      <c r="Z116" s="355"/>
      <c r="AA116" s="356"/>
      <c r="AB116" s="354" t="s">
        <v>31</v>
      </c>
      <c r="AC116" s="355"/>
      <c r="AD116" s="355"/>
      <c r="AE116" s="356"/>
      <c r="AF116" s="354" t="s">
        <v>32</v>
      </c>
      <c r="AG116" s="355"/>
      <c r="AH116" s="355"/>
      <c r="AI116" s="356"/>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row>
    <row r="117" spans="3:59" ht="23.1" customHeight="1">
      <c r="C117" s="353"/>
      <c r="D117" s="353"/>
      <c r="E117" s="353"/>
      <c r="F117" s="353"/>
      <c r="G117" s="353"/>
      <c r="H117" s="353"/>
      <c r="I117" s="353"/>
      <c r="J117" s="353"/>
      <c r="K117" s="353"/>
      <c r="L117" s="353"/>
      <c r="M117" s="353"/>
      <c r="N117" s="58"/>
      <c r="O117" s="305" t="s">
        <v>475</v>
      </c>
      <c r="P117" s="306"/>
      <c r="Q117" s="306"/>
      <c r="R117" s="306"/>
      <c r="S117" s="307"/>
      <c r="T117" s="308"/>
      <c r="U117" s="309"/>
      <c r="V117" s="309"/>
      <c r="W117" s="52" t="s">
        <v>33</v>
      </c>
      <c r="X117" s="308"/>
      <c r="Y117" s="309"/>
      <c r="Z117" s="309"/>
      <c r="AA117" s="52" t="s">
        <v>33</v>
      </c>
      <c r="AB117" s="308"/>
      <c r="AC117" s="309"/>
      <c r="AD117" s="309"/>
      <c r="AE117" s="52" t="s">
        <v>33</v>
      </c>
      <c r="AF117" s="348"/>
      <c r="AG117" s="349"/>
      <c r="AH117" s="349"/>
      <c r="AI117" s="52" t="s">
        <v>34</v>
      </c>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row>
    <row r="118" spans="3:59" ht="23.1" customHeight="1">
      <c r="C118" s="353"/>
      <c r="D118" s="353"/>
      <c r="E118" s="353"/>
      <c r="F118" s="353"/>
      <c r="G118" s="353"/>
      <c r="H118" s="353"/>
      <c r="I118" s="353"/>
      <c r="J118" s="353"/>
      <c r="K118" s="353"/>
      <c r="L118" s="353"/>
      <c r="M118" s="353"/>
      <c r="N118" s="58"/>
      <c r="O118" s="305" t="s">
        <v>476</v>
      </c>
      <c r="P118" s="306"/>
      <c r="Q118" s="306"/>
      <c r="R118" s="306"/>
      <c r="S118" s="307"/>
      <c r="T118" s="308"/>
      <c r="U118" s="309"/>
      <c r="V118" s="309"/>
      <c r="W118" s="52" t="s">
        <v>33</v>
      </c>
      <c r="X118" s="308"/>
      <c r="Y118" s="309"/>
      <c r="Z118" s="309"/>
      <c r="AA118" s="52" t="s">
        <v>33</v>
      </c>
      <c r="AB118" s="308"/>
      <c r="AC118" s="309"/>
      <c r="AD118" s="309"/>
      <c r="AE118" s="52" t="s">
        <v>33</v>
      </c>
      <c r="AF118" s="348"/>
      <c r="AG118" s="349"/>
      <c r="AH118" s="349"/>
      <c r="AI118" s="52" t="s">
        <v>34</v>
      </c>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row>
    <row r="119" spans="3:59" ht="23.1" customHeight="1">
      <c r="C119" s="353"/>
      <c r="D119" s="353"/>
      <c r="E119" s="353"/>
      <c r="F119" s="353"/>
      <c r="G119" s="353"/>
      <c r="H119" s="353"/>
      <c r="I119" s="353"/>
      <c r="J119" s="353"/>
      <c r="K119" s="353"/>
      <c r="L119" s="353"/>
      <c r="M119" s="353"/>
      <c r="O119" s="305" t="s">
        <v>481</v>
      </c>
      <c r="P119" s="306"/>
      <c r="Q119" s="306"/>
      <c r="R119" s="306"/>
      <c r="S119" s="307"/>
      <c r="T119" s="308"/>
      <c r="U119" s="309"/>
      <c r="V119" s="309"/>
      <c r="W119" s="52" t="s">
        <v>33</v>
      </c>
      <c r="X119" s="308"/>
      <c r="Y119" s="309"/>
      <c r="Z119" s="309"/>
      <c r="AA119" s="52" t="s">
        <v>33</v>
      </c>
      <c r="AB119" s="308"/>
      <c r="AC119" s="309"/>
      <c r="AD119" s="309"/>
      <c r="AE119" s="52" t="s">
        <v>33</v>
      </c>
      <c r="AF119" s="348"/>
      <c r="AG119" s="349"/>
      <c r="AH119" s="349"/>
      <c r="AI119" s="52" t="s">
        <v>34</v>
      </c>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row>
    <row r="120" spans="3:59" ht="23.1" customHeight="1">
      <c r="O120" s="305" t="s">
        <v>477</v>
      </c>
      <c r="P120" s="306"/>
      <c r="Q120" s="306"/>
      <c r="R120" s="306"/>
      <c r="S120" s="307"/>
      <c r="T120" s="308"/>
      <c r="U120" s="309"/>
      <c r="V120" s="309"/>
      <c r="W120" s="52" t="s">
        <v>33</v>
      </c>
      <c r="X120" s="308"/>
      <c r="Y120" s="309"/>
      <c r="Z120" s="309"/>
      <c r="AA120" s="52" t="s">
        <v>33</v>
      </c>
      <c r="AB120" s="308"/>
      <c r="AC120" s="309"/>
      <c r="AD120" s="309"/>
      <c r="AE120" s="52" t="s">
        <v>33</v>
      </c>
      <c r="AF120" s="348"/>
      <c r="AG120" s="349"/>
      <c r="AH120" s="349"/>
      <c r="AI120" s="52" t="s">
        <v>34</v>
      </c>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row>
    <row r="121" spans="3:59" ht="23.1" customHeight="1">
      <c r="N121" s="11" t="s">
        <v>13</v>
      </c>
      <c r="O121" s="175"/>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98"/>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row>
    <row r="122" spans="3:59" ht="23.1" customHeight="1">
      <c r="O122" s="181"/>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98"/>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row>
    <row r="123" spans="3:59" ht="23.1" customHeight="1"/>
    <row r="124" spans="3:59" ht="23.1" customHeight="1">
      <c r="C124" s="209" t="s">
        <v>473</v>
      </c>
      <c r="D124" s="210"/>
      <c r="E124" s="210"/>
      <c r="F124" s="210"/>
      <c r="G124" s="210"/>
      <c r="H124" s="210"/>
      <c r="I124" s="210"/>
      <c r="J124" s="210"/>
      <c r="K124" s="21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row>
    <row r="125" spans="3:59" ht="23.1" customHeight="1">
      <c r="C125" s="210"/>
      <c r="D125" s="210"/>
      <c r="E125" s="210"/>
      <c r="F125" s="210"/>
      <c r="G125" s="210"/>
      <c r="H125" s="210"/>
      <c r="I125" s="210"/>
      <c r="J125" s="210"/>
      <c r="K125" s="21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row>
    <row r="126" spans="3:59" ht="23.1" customHeight="1">
      <c r="C126" s="172" t="s">
        <v>474</v>
      </c>
      <c r="D126" s="172"/>
      <c r="E126" s="172"/>
      <c r="F126" s="172"/>
      <c r="G126" s="172"/>
      <c r="H126" s="172"/>
      <c r="I126" s="172"/>
      <c r="J126" s="172"/>
      <c r="K126" s="172"/>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row>
    <row r="127" spans="3:59" ht="23.1" customHeight="1">
      <c r="C127" s="172"/>
      <c r="D127" s="172"/>
      <c r="E127" s="172"/>
      <c r="F127" s="172"/>
      <c r="G127" s="172"/>
      <c r="H127" s="172"/>
      <c r="I127" s="172"/>
      <c r="J127" s="172"/>
      <c r="K127" s="172"/>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row>
    <row r="128" spans="3:59" ht="23.1" customHeight="1">
      <c r="C128" s="13" t="s">
        <v>560</v>
      </c>
    </row>
    <row r="129" spans="2:59" ht="23.1" customHeight="1">
      <c r="C129" t="s">
        <v>13</v>
      </c>
    </row>
    <row r="130" spans="2:59" ht="23.1" customHeight="1">
      <c r="C130" s="191"/>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3"/>
    </row>
    <row r="131" spans="2:59" ht="23.1" customHeight="1">
      <c r="C131" s="194"/>
      <c r="D131" s="195"/>
      <c r="E131" s="195"/>
      <c r="F131" s="195"/>
      <c r="G131" s="195"/>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6"/>
    </row>
    <row r="132" spans="2:59" ht="23.1" customHeight="1"/>
    <row r="133" spans="2:59" ht="23.1" customHeight="1"/>
    <row r="134" spans="2:59" ht="23.1" customHeight="1">
      <c r="B134" s="197" t="s">
        <v>25</v>
      </c>
      <c r="C134" s="197"/>
      <c r="D134" s="6" t="s">
        <v>24</v>
      </c>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2:59" ht="23.1" customHeight="1"/>
    <row r="136" spans="2:59" ht="23.1" customHeight="1">
      <c r="C136" s="22" t="s">
        <v>71</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59" ht="23.1" customHeight="1">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row>
    <row r="138" spans="2:59" ht="23.1" customHeight="1">
      <c r="C138" s="115"/>
      <c r="E138" t="s">
        <v>72</v>
      </c>
      <c r="K138" t="s">
        <v>77</v>
      </c>
      <c r="P138" t="s">
        <v>99</v>
      </c>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row>
    <row r="139" spans="2:59" ht="23.1" customHeight="1">
      <c r="E139" t="s">
        <v>59</v>
      </c>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row>
    <row r="140" spans="2:59" ht="23.1" customHeight="1">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row>
    <row r="141" spans="2:59" ht="23.1" customHeight="1">
      <c r="D141" t="s">
        <v>35</v>
      </c>
      <c r="F141" s="222"/>
      <c r="G141" s="223"/>
      <c r="H141" s="223"/>
      <c r="I141" s="223"/>
      <c r="J141" s="223"/>
      <c r="K141" s="223"/>
      <c r="L141" s="223"/>
      <c r="M141" s="223"/>
      <c r="N141" s="223"/>
      <c r="O141" s="223"/>
      <c r="P141" s="223"/>
      <c r="Q141" s="223"/>
      <c r="R141" s="223"/>
      <c r="S141" s="223"/>
      <c r="T141" s="223"/>
      <c r="U141" s="223"/>
      <c r="V141" s="223"/>
      <c r="W141" s="223"/>
      <c r="X141" s="223"/>
      <c r="Y141" s="224"/>
      <c r="AA141" t="s">
        <v>36</v>
      </c>
      <c r="AD141" s="169"/>
      <c r="AE141" s="169"/>
      <c r="AF141" s="169"/>
      <c r="AG141" s="169"/>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row>
    <row r="142" spans="2:59" ht="23.1" customHeight="1">
      <c r="C142" t="s">
        <v>13</v>
      </c>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row>
    <row r="143" spans="2:59" ht="23.1" customHeight="1">
      <c r="C143" s="191"/>
      <c r="D143" s="192"/>
      <c r="E143" s="192"/>
      <c r="F143" s="192"/>
      <c r="G143" s="192"/>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192"/>
      <c r="AE143" s="192"/>
      <c r="AF143" s="192"/>
      <c r="AG143" s="192"/>
      <c r="AH143" s="192"/>
      <c r="AI143" s="193"/>
    </row>
    <row r="144" spans="2:59" ht="23.1" customHeight="1">
      <c r="C144" s="194"/>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6"/>
    </row>
    <row r="145" spans="3:59" ht="23.1" customHeight="1"/>
    <row r="146" spans="3:59" ht="23.1" customHeight="1">
      <c r="C146" s="22" t="s">
        <v>497</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3:59" ht="23.1" customHeight="1">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row>
    <row r="148" spans="3:59" ht="23.1" customHeight="1">
      <c r="C148" s="115"/>
      <c r="E148" t="s">
        <v>58</v>
      </c>
      <c r="K148" t="s">
        <v>77</v>
      </c>
      <c r="P148" t="s">
        <v>100</v>
      </c>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row>
    <row r="149" spans="3:59" ht="23.1" customHeight="1">
      <c r="E149" t="s">
        <v>59</v>
      </c>
      <c r="H149" s="199"/>
      <c r="I149" s="199"/>
      <c r="J149" s="199"/>
      <c r="K149" s="199"/>
      <c r="L149" s="199"/>
      <c r="M149" s="199"/>
      <c r="N149" s="199"/>
      <c r="O149" s="199"/>
      <c r="P149" s="199"/>
      <c r="Q149" s="199"/>
      <c r="R149" s="199"/>
      <c r="S149" s="199"/>
      <c r="T149" s="199"/>
      <c r="U149" s="199"/>
      <c r="V149" s="199"/>
      <c r="W149" s="199"/>
      <c r="X149" s="199"/>
      <c r="Y149" s="199"/>
      <c r="Z149" s="199"/>
      <c r="AA149" s="199"/>
      <c r="AB149" s="199"/>
      <c r="AC149" s="199"/>
      <c r="AD149" s="199"/>
      <c r="AE149" s="199"/>
      <c r="AF149" s="199"/>
      <c r="AG149" s="199"/>
      <c r="AH149" s="199"/>
      <c r="AI149" s="199"/>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row>
    <row r="150" spans="3:59" ht="23.1" customHeight="1"/>
    <row r="151" spans="3:59" ht="23.1" customHeight="1">
      <c r="C151" s="22" t="s">
        <v>73</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3:59" ht="23.1" customHeight="1">
      <c r="AL152" s="184"/>
      <c r="AM152" s="184"/>
      <c r="AN152" s="184"/>
      <c r="AO152" s="184"/>
      <c r="AP152" s="184"/>
      <c r="AQ152" s="184"/>
      <c r="AR152" s="184"/>
      <c r="AS152" s="184"/>
      <c r="AT152" s="184"/>
      <c r="AU152" s="184"/>
      <c r="AV152" s="184"/>
      <c r="AW152" s="184"/>
      <c r="AX152" s="184"/>
      <c r="AY152" s="184"/>
      <c r="AZ152" s="184"/>
      <c r="BA152" s="184"/>
      <c r="BB152" s="184"/>
      <c r="BC152" s="184"/>
      <c r="BD152" s="184"/>
      <c r="BE152" s="184"/>
      <c r="BF152" s="184"/>
      <c r="BG152" s="184"/>
    </row>
    <row r="153" spans="3:59" ht="23.1" customHeight="1">
      <c r="C153" s="115"/>
      <c r="E153" t="s">
        <v>74</v>
      </c>
      <c r="K153" t="s">
        <v>85</v>
      </c>
      <c r="R153" t="s">
        <v>101</v>
      </c>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row>
    <row r="154" spans="3:59" ht="23.1" customHeight="1">
      <c r="E154" t="s">
        <v>59</v>
      </c>
      <c r="H154" s="199"/>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row>
    <row r="155" spans="3:59" ht="23.1" customHeight="1"/>
    <row r="156" spans="3:59" ht="23.1" customHeight="1">
      <c r="C156" s="22" t="s">
        <v>75</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3:59" ht="23.1" customHeight="1">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row>
    <row r="158" spans="3:59" ht="23.1" customHeight="1">
      <c r="C158" s="200"/>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2"/>
      <c r="AL158" s="184"/>
      <c r="AM158" s="184"/>
      <c r="AN158" s="184"/>
      <c r="AO158" s="184"/>
      <c r="AP158" s="184"/>
      <c r="AQ158" s="184"/>
      <c r="AR158" s="184"/>
      <c r="AS158" s="184"/>
      <c r="AT158" s="184"/>
      <c r="AU158" s="184"/>
      <c r="AV158" s="184"/>
      <c r="AW158" s="184"/>
      <c r="AX158" s="184"/>
      <c r="AY158" s="184"/>
      <c r="AZ158" s="184"/>
      <c r="BA158" s="184"/>
      <c r="BB158" s="184"/>
      <c r="BC158" s="184"/>
      <c r="BD158" s="184"/>
      <c r="BE158" s="184"/>
      <c r="BF158" s="184"/>
      <c r="BG158" s="184"/>
    </row>
    <row r="159" spans="3:59" ht="23.1" customHeight="1">
      <c r="C159" s="203"/>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5"/>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row>
    <row r="160" spans="3:59" ht="23.1" customHeight="1"/>
    <row r="161" spans="3:59" ht="23.1" customHeight="1">
      <c r="C161" s="22" t="s">
        <v>483</v>
      </c>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3:59" ht="23.1" customHeight="1">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row>
    <row r="163" spans="3:59" ht="23.1" customHeight="1">
      <c r="C163" s="160"/>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2"/>
      <c r="AL163" s="184"/>
      <c r="AM163" s="184"/>
      <c r="AN163" s="184"/>
      <c r="AO163" s="184"/>
      <c r="AP163" s="184"/>
      <c r="AQ163" s="184"/>
      <c r="AR163" s="184"/>
      <c r="AS163" s="184"/>
      <c r="AT163" s="184"/>
      <c r="AU163" s="184"/>
      <c r="AV163" s="184"/>
      <c r="AW163" s="184"/>
      <c r="AX163" s="184"/>
      <c r="AY163" s="184"/>
      <c r="AZ163" s="184"/>
      <c r="BA163" s="184"/>
      <c r="BB163" s="184"/>
      <c r="BC163" s="184"/>
      <c r="BD163" s="184"/>
      <c r="BE163" s="184"/>
      <c r="BF163" s="184"/>
      <c r="BG163" s="184"/>
    </row>
    <row r="164" spans="3:59" ht="23.1" customHeight="1">
      <c r="C164" s="163"/>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5"/>
      <c r="AL164" s="184"/>
      <c r="AM164" s="184"/>
      <c r="AN164" s="184"/>
      <c r="AO164" s="184"/>
      <c r="AP164" s="184"/>
      <c r="AQ164" s="184"/>
      <c r="AR164" s="184"/>
      <c r="AS164" s="184"/>
      <c r="AT164" s="184"/>
      <c r="AU164" s="184"/>
      <c r="AV164" s="184"/>
      <c r="AW164" s="184"/>
      <c r="AX164" s="184"/>
      <c r="AY164" s="184"/>
      <c r="AZ164" s="184"/>
      <c r="BA164" s="184"/>
      <c r="BB164" s="184"/>
      <c r="BC164" s="184"/>
      <c r="BD164" s="184"/>
      <c r="BE164" s="184"/>
      <c r="BF164" s="184"/>
      <c r="BG164" s="184"/>
    </row>
    <row r="165" spans="3:59" ht="23.1" customHeight="1"/>
    <row r="166" spans="3:59" ht="23.1" customHeight="1">
      <c r="C166" s="22" t="s">
        <v>76</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3:59" ht="23.1" customHeight="1">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row>
    <row r="168" spans="3:59" ht="23.1" customHeight="1">
      <c r="C168" s="160"/>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2"/>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row>
    <row r="169" spans="3:59" ht="23.1" customHeight="1">
      <c r="C169" s="163"/>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5"/>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row>
    <row r="170" spans="3:59" ht="23.1" customHeight="1"/>
    <row r="171" spans="3:59" ht="23.1" customHeight="1">
      <c r="C171" s="22" t="s">
        <v>413</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3:59" ht="23.1" customHeight="1">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row>
    <row r="173" spans="3:59" ht="23.1" customHeight="1">
      <c r="C173" s="160"/>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2"/>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row>
    <row r="174" spans="3:59" ht="23.1" customHeight="1">
      <c r="C174" s="163"/>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5"/>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row>
    <row r="175" spans="3:59" ht="23.1" customHeight="1"/>
    <row r="176" spans="3:59" ht="23.1" customHeight="1"/>
    <row r="177" spans="2:59" ht="23.1" customHeight="1">
      <c r="B177" s="197" t="s">
        <v>38</v>
      </c>
      <c r="C177" s="197"/>
      <c r="D177" s="6" t="s">
        <v>37</v>
      </c>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row>
    <row r="178" spans="2:59" ht="23.1" customHeight="1">
      <c r="C178" s="17" t="str">
        <f>"※"&amp;Year4&amp;"～"&amp;Year2&amp;"年度末時点における該当者数（実人数。短時間労働者を0.5人等にせず全員1人としてください）および障害者雇用率（算出方法は法定雇用率に準ずる）を"</f>
        <v>※2022～2024年度末時点における該当者数（実人数。短時間労働者を0.5人等にせず全員1人としてください）および障害者雇用率（算出方法は法定雇用率に準ずる）を</v>
      </c>
      <c r="AL178" s="184"/>
      <c r="AM178" s="184"/>
      <c r="AN178" s="184"/>
      <c r="AO178" s="184"/>
      <c r="AP178" s="184"/>
      <c r="AQ178" s="184"/>
      <c r="AR178" s="184"/>
      <c r="AS178" s="184"/>
      <c r="AT178" s="184"/>
      <c r="AU178" s="184"/>
      <c r="AV178" s="184"/>
      <c r="AW178" s="184"/>
      <c r="AX178" s="184"/>
      <c r="AY178" s="184"/>
      <c r="AZ178" s="184"/>
      <c r="BA178" s="184"/>
      <c r="BB178" s="184"/>
      <c r="BC178" s="184"/>
      <c r="BD178" s="184"/>
      <c r="BE178" s="184"/>
      <c r="BF178" s="184"/>
      <c r="BG178" s="184"/>
    </row>
    <row r="179" spans="2:59" ht="23.1" customHeight="1">
      <c r="C179" s="14" t="s">
        <v>119</v>
      </c>
      <c r="AL179" s="184"/>
      <c r="AM179" s="184"/>
      <c r="AN179" s="184"/>
      <c r="AO179" s="184"/>
      <c r="AP179" s="184"/>
      <c r="AQ179" s="184"/>
      <c r="AR179" s="184"/>
      <c r="AS179" s="184"/>
      <c r="AT179" s="184"/>
      <c r="AU179" s="184"/>
      <c r="AV179" s="184"/>
      <c r="AW179" s="184"/>
      <c r="AX179" s="184"/>
      <c r="AY179" s="184"/>
      <c r="AZ179" s="184"/>
      <c r="BA179" s="184"/>
      <c r="BB179" s="184"/>
      <c r="BC179" s="184"/>
      <c r="BD179" s="184"/>
      <c r="BE179" s="184"/>
      <c r="BF179" s="184"/>
      <c r="BG179" s="184"/>
    </row>
    <row r="180" spans="2:59" ht="23.1" customHeight="1">
      <c r="C180" s="170"/>
      <c r="D180" s="170"/>
      <c r="E180" s="170"/>
      <c r="F180" s="170"/>
      <c r="G180" s="170"/>
      <c r="H180" s="170"/>
      <c r="I180" s="170" t="str">
        <f>Year4&amp;"年度"</f>
        <v>2022年度</v>
      </c>
      <c r="J180" s="170"/>
      <c r="K180" s="170"/>
      <c r="L180" s="170"/>
      <c r="M180" s="170"/>
      <c r="N180" s="170"/>
      <c r="O180" s="170" t="str">
        <f>Year3&amp;"年度"</f>
        <v>2023年度</v>
      </c>
      <c r="P180" s="170"/>
      <c r="Q180" s="170"/>
      <c r="R180" s="170"/>
      <c r="S180" s="170"/>
      <c r="T180" s="170"/>
      <c r="U180" s="170" t="str">
        <f>Year2&amp;"年度"</f>
        <v>2024年度</v>
      </c>
      <c r="V180" s="170"/>
      <c r="W180" s="170"/>
      <c r="X180" s="170"/>
      <c r="Y180" s="170"/>
      <c r="Z180" s="170"/>
      <c r="AL180" s="184"/>
      <c r="AM180" s="184"/>
      <c r="AN180" s="184"/>
      <c r="AO180" s="184"/>
      <c r="AP180" s="184"/>
      <c r="AQ180" s="184"/>
      <c r="AR180" s="184"/>
      <c r="AS180" s="184"/>
      <c r="AT180" s="184"/>
      <c r="AU180" s="184"/>
      <c r="AV180" s="184"/>
      <c r="AW180" s="184"/>
      <c r="AX180" s="184"/>
      <c r="AY180" s="184"/>
      <c r="AZ180" s="184"/>
      <c r="BA180" s="184"/>
      <c r="BB180" s="184"/>
      <c r="BC180" s="184"/>
      <c r="BD180" s="184"/>
      <c r="BE180" s="184"/>
      <c r="BF180" s="184"/>
      <c r="BG180" s="184"/>
    </row>
    <row r="181" spans="2:59" ht="23.1" customHeight="1">
      <c r="C181" s="172" t="s">
        <v>471</v>
      </c>
      <c r="D181" s="172"/>
      <c r="E181" s="172"/>
      <c r="F181" s="172"/>
      <c r="G181" s="172"/>
      <c r="H181" s="172"/>
      <c r="I181" s="214"/>
      <c r="J181" s="215"/>
      <c r="K181" s="215"/>
      <c r="L181" s="215"/>
      <c r="M181" s="216"/>
      <c r="N181" s="45" t="s">
        <v>33</v>
      </c>
      <c r="O181" s="171"/>
      <c r="P181" s="171"/>
      <c r="Q181" s="171"/>
      <c r="R181" s="171"/>
      <c r="S181" s="171"/>
      <c r="T181" s="45" t="s">
        <v>33</v>
      </c>
      <c r="U181" s="171"/>
      <c r="V181" s="171"/>
      <c r="W181" s="171"/>
      <c r="X181" s="171"/>
      <c r="Y181" s="171"/>
      <c r="Z181" s="45" t="s">
        <v>33</v>
      </c>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row>
    <row r="182" spans="2:59" ht="23.1" customHeight="1">
      <c r="C182" s="172" t="s">
        <v>472</v>
      </c>
      <c r="D182" s="172"/>
      <c r="E182" s="172"/>
      <c r="F182" s="172"/>
      <c r="G182" s="172"/>
      <c r="H182" s="172"/>
      <c r="I182" s="211"/>
      <c r="J182" s="212"/>
      <c r="K182" s="212"/>
      <c r="L182" s="212"/>
      <c r="M182" s="213"/>
      <c r="N182" s="45" t="s">
        <v>34</v>
      </c>
      <c r="O182" s="211"/>
      <c r="P182" s="212"/>
      <c r="Q182" s="212"/>
      <c r="R182" s="212"/>
      <c r="S182" s="213"/>
      <c r="T182" s="45" t="s">
        <v>34</v>
      </c>
      <c r="U182" s="211"/>
      <c r="V182" s="212"/>
      <c r="W182" s="212"/>
      <c r="X182" s="212"/>
      <c r="Y182" s="213"/>
      <c r="Z182" s="45" t="s">
        <v>34</v>
      </c>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row>
    <row r="183" spans="2:59" ht="23.1" customHeight="1">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row>
    <row r="184" spans="2:59" ht="23.1" customHeight="1">
      <c r="C184" s="207" t="s">
        <v>39</v>
      </c>
      <c r="D184" s="207"/>
      <c r="E184" s="207"/>
      <c r="F184" s="207"/>
      <c r="G184" s="200"/>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2"/>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row>
    <row r="185" spans="2:59" ht="23.1" customHeight="1">
      <c r="C185" s="207"/>
      <c r="D185" s="207"/>
      <c r="E185" s="207"/>
      <c r="F185" s="207"/>
      <c r="G185" s="203"/>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5"/>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row>
    <row r="186" spans="2:59" ht="23.1" customHeight="1">
      <c r="C186" s="99" t="s">
        <v>520</v>
      </c>
      <c r="K186" s="14" t="s">
        <v>519</v>
      </c>
    </row>
    <row r="187" spans="2:59" ht="23.1" customHeight="1">
      <c r="C187" t="s">
        <v>13</v>
      </c>
    </row>
    <row r="188" spans="2:59" ht="23.1" customHeight="1">
      <c r="C188" s="191"/>
      <c r="D188" s="192"/>
      <c r="E188" s="192"/>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3"/>
    </row>
    <row r="189" spans="2:59" ht="23.1" customHeight="1">
      <c r="C189" s="194"/>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195"/>
      <c r="AI189" s="196"/>
    </row>
    <row r="190" spans="2:59" ht="23.1" customHeight="1"/>
    <row r="191" spans="2:59" ht="23.1" customHeight="1">
      <c r="C191" s="22" t="s">
        <v>414</v>
      </c>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59" ht="23.1" customHeight="1">
      <c r="AL192" s="184"/>
      <c r="AM192" s="184"/>
      <c r="AN192" s="184"/>
      <c r="AO192" s="184"/>
      <c r="AP192" s="184"/>
      <c r="AQ192" s="184"/>
      <c r="AR192" s="184"/>
      <c r="AS192" s="184"/>
      <c r="AT192" s="184"/>
      <c r="AU192" s="184"/>
      <c r="AV192" s="184"/>
      <c r="AW192" s="184"/>
      <c r="AX192" s="184"/>
      <c r="AY192" s="184"/>
      <c r="AZ192" s="184"/>
      <c r="BA192" s="184"/>
      <c r="BB192" s="184"/>
      <c r="BC192" s="184"/>
      <c r="BD192" s="184"/>
      <c r="BE192" s="184"/>
      <c r="BF192" s="184"/>
      <c r="BG192" s="184"/>
    </row>
    <row r="193" spans="2:59" ht="23.1" customHeight="1">
      <c r="C193" s="115"/>
      <c r="E193" t="s">
        <v>58</v>
      </c>
      <c r="K193" t="s">
        <v>77</v>
      </c>
      <c r="P193" t="s">
        <v>86</v>
      </c>
      <c r="AL193" s="184"/>
      <c r="AM193" s="184"/>
      <c r="AN193" s="184"/>
      <c r="AO193" s="184"/>
      <c r="AP193" s="184"/>
      <c r="AQ193" s="184"/>
      <c r="AR193" s="184"/>
      <c r="AS193" s="184"/>
      <c r="AT193" s="184"/>
      <c r="AU193" s="184"/>
      <c r="AV193" s="184"/>
      <c r="AW193" s="184"/>
      <c r="AX193" s="184"/>
      <c r="AY193" s="184"/>
      <c r="AZ193" s="184"/>
      <c r="BA193" s="184"/>
      <c r="BB193" s="184"/>
      <c r="BC193" s="184"/>
      <c r="BD193" s="184"/>
      <c r="BE193" s="184"/>
      <c r="BF193" s="184"/>
      <c r="BG193" s="184"/>
    </row>
    <row r="194" spans="2:59" ht="23.1" customHeight="1">
      <c r="E194" t="s">
        <v>59</v>
      </c>
      <c r="H194" s="199"/>
      <c r="I194" s="199"/>
      <c r="J194" s="199"/>
      <c r="K194" s="199"/>
      <c r="L194" s="199"/>
      <c r="M194" s="199"/>
      <c r="N194" s="199"/>
      <c r="O194" s="199"/>
      <c r="P194" s="199"/>
      <c r="Q194" s="199"/>
      <c r="R194" s="199"/>
      <c r="S194" s="199"/>
      <c r="T194" s="199"/>
      <c r="U194" s="199"/>
      <c r="V194" s="199"/>
      <c r="W194" s="199"/>
      <c r="X194" s="199"/>
      <c r="Y194" s="199"/>
      <c r="Z194" s="199"/>
      <c r="AA194" s="199"/>
      <c r="AB194" s="199"/>
      <c r="AC194" s="199"/>
      <c r="AD194" s="199"/>
      <c r="AE194" s="199"/>
      <c r="AF194" s="199"/>
      <c r="AG194" s="199"/>
      <c r="AH194" s="199"/>
      <c r="AI194" s="199"/>
      <c r="AL194" s="184"/>
      <c r="AM194" s="184"/>
      <c r="AN194" s="184"/>
      <c r="AO194" s="184"/>
      <c r="AP194" s="184"/>
      <c r="AQ194" s="184"/>
      <c r="AR194" s="184"/>
      <c r="AS194" s="184"/>
      <c r="AT194" s="184"/>
      <c r="AU194" s="184"/>
      <c r="AV194" s="184"/>
      <c r="AW194" s="184"/>
      <c r="AX194" s="184"/>
      <c r="AY194" s="184"/>
      <c r="AZ194" s="184"/>
      <c r="BA194" s="184"/>
      <c r="BB194" s="184"/>
      <c r="BC194" s="184"/>
      <c r="BD194" s="184"/>
      <c r="BE194" s="184"/>
      <c r="BF194" s="184"/>
      <c r="BG194" s="184"/>
    </row>
    <row r="195" spans="2:59" ht="23.1" customHeight="1">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row>
    <row r="196" spans="2:59" ht="23.1" customHeight="1">
      <c r="C196" s="207" t="s">
        <v>50</v>
      </c>
      <c r="D196" s="207"/>
      <c r="E196" s="207"/>
      <c r="F196" s="207"/>
      <c r="G196" s="207"/>
      <c r="H196" s="208"/>
      <c r="I196" s="208"/>
      <c r="J196" s="208"/>
      <c r="K196" s="208"/>
      <c r="L196" s="208"/>
      <c r="M196" s="208"/>
      <c r="N196" s="208"/>
      <c r="O196" s="208"/>
      <c r="P196" s="208"/>
      <c r="Q196" s="208"/>
      <c r="R196" s="208"/>
      <c r="S196" s="208"/>
      <c r="T196" s="208"/>
      <c r="U196" s="208"/>
      <c r="V196" s="208"/>
      <c r="W196" s="208"/>
      <c r="X196" s="208"/>
      <c r="Y196" s="208"/>
      <c r="Z196" s="208"/>
      <c r="AA196" s="208"/>
      <c r="AB196" s="208"/>
      <c r="AC196" s="208"/>
      <c r="AD196" s="208"/>
      <c r="AE196" s="208"/>
      <c r="AF196" s="208"/>
      <c r="AG196" s="208"/>
      <c r="AH196" s="208"/>
      <c r="AI196" s="208"/>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row>
    <row r="197" spans="2:59" ht="23.1" customHeight="1">
      <c r="C197" s="207"/>
      <c r="D197" s="207"/>
      <c r="E197" s="207"/>
      <c r="F197" s="207"/>
      <c r="G197" s="207"/>
      <c r="H197" s="208"/>
      <c r="I197" s="208"/>
      <c r="J197" s="208"/>
      <c r="K197" s="208"/>
      <c r="L197" s="208"/>
      <c r="M197" s="208"/>
      <c r="N197" s="208"/>
      <c r="O197" s="208"/>
      <c r="P197" s="208"/>
      <c r="Q197" s="208"/>
      <c r="R197" s="208"/>
      <c r="S197" s="208"/>
      <c r="T197" s="208"/>
      <c r="U197" s="208"/>
      <c r="V197" s="208"/>
      <c r="W197" s="208"/>
      <c r="X197" s="208"/>
      <c r="Y197" s="208"/>
      <c r="Z197" s="208"/>
      <c r="AA197" s="208"/>
      <c r="AB197" s="208"/>
      <c r="AC197" s="208"/>
      <c r="AD197" s="208"/>
      <c r="AE197" s="208"/>
      <c r="AF197" s="208"/>
      <c r="AG197" s="208"/>
      <c r="AH197" s="208"/>
      <c r="AI197" s="208"/>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row>
    <row r="198" spans="2:59" ht="23.1" customHeight="1"/>
    <row r="199" spans="2:59" ht="23.1" customHeight="1">
      <c r="C199" s="22" t="s">
        <v>484</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59" ht="23.1" customHeight="1">
      <c r="AL200" s="184"/>
      <c r="AM200" s="184"/>
      <c r="AN200" s="184"/>
      <c r="AO200" s="184"/>
      <c r="AP200" s="184"/>
      <c r="AQ200" s="184"/>
      <c r="AR200" s="184"/>
      <c r="AS200" s="184"/>
      <c r="AT200" s="184"/>
      <c r="AU200" s="184"/>
      <c r="AV200" s="184"/>
      <c r="AW200" s="184"/>
      <c r="AX200" s="184"/>
      <c r="AY200" s="184"/>
      <c r="AZ200" s="184"/>
      <c r="BA200" s="184"/>
      <c r="BB200" s="184"/>
      <c r="BC200" s="184"/>
      <c r="BD200" s="184"/>
      <c r="BE200" s="184"/>
      <c r="BF200" s="184"/>
      <c r="BG200" s="184"/>
    </row>
    <row r="201" spans="2:59" ht="23.1" customHeight="1">
      <c r="C201" s="200"/>
      <c r="D201" s="201"/>
      <c r="E201" s="201"/>
      <c r="F201" s="201"/>
      <c r="G201" s="201"/>
      <c r="H201" s="201"/>
      <c r="I201" s="201"/>
      <c r="J201" s="201"/>
      <c r="K201" s="201"/>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2"/>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row>
    <row r="202" spans="2:59" ht="23.1" customHeight="1">
      <c r="C202" s="203"/>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5"/>
      <c r="AL202" s="184"/>
      <c r="AM202" s="184"/>
      <c r="AN202" s="184"/>
      <c r="AO202" s="184"/>
      <c r="AP202" s="184"/>
      <c r="AQ202" s="184"/>
      <c r="AR202" s="184"/>
      <c r="AS202" s="184"/>
      <c r="AT202" s="184"/>
      <c r="AU202" s="184"/>
      <c r="AV202" s="184"/>
      <c r="AW202" s="184"/>
      <c r="AX202" s="184"/>
      <c r="AY202" s="184"/>
      <c r="AZ202" s="184"/>
      <c r="BA202" s="184"/>
      <c r="BB202" s="184"/>
      <c r="BC202" s="184"/>
      <c r="BD202" s="184"/>
      <c r="BE202" s="184"/>
      <c r="BF202" s="184"/>
      <c r="BG202" s="184"/>
    </row>
    <row r="203" spans="2:59" ht="23.1" customHeight="1"/>
    <row r="204" spans="2:59" ht="23.1" customHeight="1"/>
    <row r="205" spans="2:59" ht="23.1" customHeight="1">
      <c r="B205" s="197" t="s">
        <v>40</v>
      </c>
      <c r="C205" s="197"/>
      <c r="D205" s="6" t="s">
        <v>41</v>
      </c>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row r="206" spans="2:59" ht="23.1" customHeight="1">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row>
    <row r="207" spans="2:59" ht="23.1" customHeight="1">
      <c r="C207" s="170"/>
      <c r="D207" s="170"/>
      <c r="E207" s="170"/>
      <c r="F207" s="170"/>
      <c r="G207" s="170" t="s">
        <v>42</v>
      </c>
      <c r="H207" s="170"/>
      <c r="I207" s="170"/>
      <c r="J207" s="170"/>
      <c r="K207" s="170"/>
      <c r="L207" s="170"/>
      <c r="M207" s="170" t="s">
        <v>415</v>
      </c>
      <c r="N207" s="170"/>
      <c r="O207" s="170"/>
      <c r="P207" s="170"/>
      <c r="Q207" s="170"/>
      <c r="R207" s="170"/>
      <c r="S207" s="170" t="s">
        <v>131</v>
      </c>
      <c r="T207" s="170"/>
      <c r="U207" s="170"/>
      <c r="V207" s="170"/>
      <c r="W207" s="170"/>
      <c r="X207" s="170"/>
      <c r="Y207" s="173" t="s">
        <v>274</v>
      </c>
      <c r="Z207" s="174"/>
      <c r="AA207" s="174"/>
      <c r="AB207" s="174"/>
      <c r="AL207" s="184"/>
      <c r="AM207" s="184"/>
      <c r="AN207" s="184"/>
      <c r="AO207" s="184"/>
      <c r="AP207" s="184"/>
      <c r="AQ207" s="184"/>
      <c r="AR207" s="184"/>
      <c r="AS207" s="184"/>
      <c r="AT207" s="184"/>
      <c r="AU207" s="184"/>
      <c r="AV207" s="184"/>
      <c r="AW207" s="184"/>
      <c r="AX207" s="184"/>
      <c r="AY207" s="184"/>
      <c r="AZ207" s="184"/>
      <c r="BA207" s="184"/>
      <c r="BB207" s="184"/>
      <c r="BC207" s="184"/>
      <c r="BD207" s="184"/>
      <c r="BE207" s="184"/>
      <c r="BF207" s="184"/>
      <c r="BG207" s="184"/>
    </row>
    <row r="208" spans="2:59" ht="23.1" customHeight="1">
      <c r="C208" s="172" t="str">
        <f>"　"&amp;Year4&amp;"年度"</f>
        <v>　2022年度</v>
      </c>
      <c r="D208" s="172"/>
      <c r="E208" s="172"/>
      <c r="F208" s="172"/>
      <c r="G208" s="166"/>
      <c r="H208" s="167"/>
      <c r="I208" s="167"/>
      <c r="J208" s="167"/>
      <c r="K208" s="168"/>
      <c r="L208" s="2" t="s">
        <v>44</v>
      </c>
      <c r="M208" s="166"/>
      <c r="N208" s="167"/>
      <c r="O208" s="167"/>
      <c r="P208" s="167"/>
      <c r="Q208" s="168"/>
      <c r="R208" s="2" t="s">
        <v>44</v>
      </c>
      <c r="S208" s="303"/>
      <c r="T208" s="303"/>
      <c r="U208" s="303"/>
      <c r="V208" s="303"/>
      <c r="W208" s="303"/>
      <c r="X208" s="2" t="s">
        <v>34</v>
      </c>
      <c r="Y208" s="217" t="str">
        <f>IF(OR(ISBLANK(G208),ISBLANK(M208),G208=0),"",M208/G208*100)</f>
        <v/>
      </c>
      <c r="Z208" s="218"/>
      <c r="AA208" s="218"/>
      <c r="AB208" s="47" t="s">
        <v>34</v>
      </c>
      <c r="AL208" s="184"/>
      <c r="AM208" s="184"/>
      <c r="AN208" s="184"/>
      <c r="AO208" s="184"/>
      <c r="AP208" s="184"/>
      <c r="AQ208" s="184"/>
      <c r="AR208" s="184"/>
      <c r="AS208" s="184"/>
      <c r="AT208" s="184"/>
      <c r="AU208" s="184"/>
      <c r="AV208" s="184"/>
      <c r="AW208" s="184"/>
      <c r="AX208" s="184"/>
      <c r="AY208" s="184"/>
      <c r="AZ208" s="184"/>
      <c r="BA208" s="184"/>
      <c r="BB208" s="184"/>
      <c r="BC208" s="184"/>
      <c r="BD208" s="184"/>
      <c r="BE208" s="184"/>
      <c r="BF208" s="184"/>
      <c r="BG208" s="184"/>
    </row>
    <row r="209" spans="2:59" ht="23.1" customHeight="1">
      <c r="C209" s="172" t="str">
        <f>"　"&amp;Year3&amp;"年度"</f>
        <v>　2023年度</v>
      </c>
      <c r="D209" s="172"/>
      <c r="E209" s="172"/>
      <c r="F209" s="172"/>
      <c r="G209" s="166"/>
      <c r="H209" s="167"/>
      <c r="I209" s="167"/>
      <c r="J209" s="167"/>
      <c r="K209" s="168"/>
      <c r="L209" s="2" t="s">
        <v>44</v>
      </c>
      <c r="M209" s="166"/>
      <c r="N209" s="167"/>
      <c r="O209" s="167"/>
      <c r="P209" s="167"/>
      <c r="Q209" s="168"/>
      <c r="R209" s="2" t="s">
        <v>44</v>
      </c>
      <c r="S209" s="303"/>
      <c r="T209" s="303"/>
      <c r="U209" s="303"/>
      <c r="V209" s="303"/>
      <c r="W209" s="303"/>
      <c r="X209" s="2" t="s">
        <v>34</v>
      </c>
      <c r="Y209" s="217" t="str">
        <f>IF(OR(ISBLANK(G209),ISBLANK(M209),G209=0),"",M209/G209*100)</f>
        <v/>
      </c>
      <c r="Z209" s="218"/>
      <c r="AA209" s="218"/>
      <c r="AB209" s="47" t="s">
        <v>34</v>
      </c>
      <c r="AL209" s="184"/>
      <c r="AM209" s="184"/>
      <c r="AN209" s="184"/>
      <c r="AO209" s="184"/>
      <c r="AP209" s="184"/>
      <c r="AQ209" s="184"/>
      <c r="AR209" s="184"/>
      <c r="AS209" s="184"/>
      <c r="AT209" s="184"/>
      <c r="AU209" s="184"/>
      <c r="AV209" s="184"/>
      <c r="AW209" s="184"/>
      <c r="AX209" s="184"/>
      <c r="AY209" s="184"/>
      <c r="AZ209" s="184"/>
      <c r="BA209" s="184"/>
      <c r="BB209" s="184"/>
      <c r="BC209" s="184"/>
      <c r="BD209" s="184"/>
      <c r="BE209" s="184"/>
      <c r="BF209" s="184"/>
      <c r="BG209" s="184"/>
    </row>
    <row r="210" spans="2:59" ht="23.1" customHeight="1">
      <c r="C210" s="172" t="str">
        <f>"　"&amp;Year2&amp;"年度"</f>
        <v>　2024年度</v>
      </c>
      <c r="D210" s="172"/>
      <c r="E210" s="172"/>
      <c r="F210" s="172"/>
      <c r="G210" s="166"/>
      <c r="H210" s="167"/>
      <c r="I210" s="167"/>
      <c r="J210" s="167"/>
      <c r="K210" s="168"/>
      <c r="L210" s="2" t="s">
        <v>44</v>
      </c>
      <c r="M210" s="166"/>
      <c r="N210" s="167"/>
      <c r="O210" s="167"/>
      <c r="P210" s="167"/>
      <c r="Q210" s="168"/>
      <c r="R210" s="2" t="s">
        <v>44</v>
      </c>
      <c r="S210" s="303"/>
      <c r="T210" s="303"/>
      <c r="U210" s="303"/>
      <c r="V210" s="303"/>
      <c r="W210" s="303"/>
      <c r="X210" s="2" t="s">
        <v>34</v>
      </c>
      <c r="Y210" s="217" t="str">
        <f>IF(OR(ISBLANK(G210),ISBLANK(M210),G210=0),"",M210/G210*100)</f>
        <v/>
      </c>
      <c r="Z210" s="218"/>
      <c r="AA210" s="218"/>
      <c r="AB210" s="47" t="s">
        <v>34</v>
      </c>
      <c r="AL210" s="184"/>
      <c r="AM210" s="184"/>
      <c r="AN210" s="184"/>
      <c r="AO210" s="184"/>
      <c r="AP210" s="184"/>
      <c r="AQ210" s="184"/>
      <c r="AR210" s="184"/>
      <c r="AS210" s="184"/>
      <c r="AT210" s="184"/>
      <c r="AU210" s="184"/>
      <c r="AV210" s="184"/>
      <c r="AW210" s="184"/>
      <c r="AX210" s="184"/>
      <c r="AY210" s="184"/>
      <c r="AZ210" s="184"/>
      <c r="BA210" s="184"/>
      <c r="BB210" s="184"/>
      <c r="BC210" s="184"/>
      <c r="BD210" s="184"/>
      <c r="BE210" s="184"/>
      <c r="BF210" s="184"/>
      <c r="BG210" s="184"/>
    </row>
    <row r="211" spans="2:59" ht="23.1" customHeight="1">
      <c r="C211" s="106" t="s">
        <v>43</v>
      </c>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row>
    <row r="212" spans="2:59" ht="23.1" customHeight="1">
      <c r="C212" t="s">
        <v>13</v>
      </c>
    </row>
    <row r="213" spans="2:59" ht="23.1" customHeight="1">
      <c r="C213" s="191"/>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3"/>
    </row>
    <row r="214" spans="2:59" ht="23.1" customHeight="1">
      <c r="C214" s="194"/>
      <c r="D214" s="195"/>
      <c r="E214" s="195"/>
      <c r="F214" s="195"/>
      <c r="G214" s="195"/>
      <c r="H214" s="195"/>
      <c r="I214" s="195"/>
      <c r="J214" s="195"/>
      <c r="K214" s="195"/>
      <c r="L214" s="195"/>
      <c r="M214" s="195"/>
      <c r="N214" s="195"/>
      <c r="O214" s="195"/>
      <c r="P214" s="195"/>
      <c r="Q214" s="195"/>
      <c r="R214" s="195"/>
      <c r="S214" s="195"/>
      <c r="T214" s="195"/>
      <c r="U214" s="195"/>
      <c r="V214" s="195"/>
      <c r="W214" s="195"/>
      <c r="X214" s="195"/>
      <c r="Y214" s="195"/>
      <c r="Z214" s="195"/>
      <c r="AA214" s="195"/>
      <c r="AB214" s="195"/>
      <c r="AC214" s="195"/>
      <c r="AD214" s="195"/>
      <c r="AE214" s="195"/>
      <c r="AF214" s="195"/>
      <c r="AG214" s="195"/>
      <c r="AH214" s="195"/>
      <c r="AI214" s="196"/>
    </row>
    <row r="215" spans="2:59" ht="23.1" customHeight="1"/>
    <row r="216" spans="2:59" ht="23.1" customHeight="1"/>
    <row r="217" spans="2:59" ht="23.1" customHeight="1">
      <c r="B217" s="197" t="s">
        <v>45</v>
      </c>
      <c r="C217" s="197"/>
      <c r="D217" s="6" t="str">
        <f>Year4&amp;"年4月1日入社者の定着状況についてご回答ください（学歴に関係なく、新卒入社者全員）"</f>
        <v>2022年4月1日入社者の定着状況についてご回答ください（学歴に関係なく、新卒入社者全員）</v>
      </c>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row>
    <row r="218" spans="2:59" ht="23.1" customHeight="1" thickBot="1">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row>
    <row r="219" spans="2:59" ht="23.1" customHeight="1">
      <c r="C219" s="170"/>
      <c r="D219" s="170"/>
      <c r="E219" s="170"/>
      <c r="F219" s="170"/>
      <c r="G219" s="170"/>
      <c r="H219" s="170"/>
      <c r="I219" s="239"/>
      <c r="J219" s="256" t="s">
        <v>11</v>
      </c>
      <c r="K219" s="257"/>
      <c r="L219" s="257"/>
      <c r="M219" s="257"/>
      <c r="N219" s="257"/>
      <c r="O219" s="257"/>
      <c r="P219" s="258"/>
      <c r="Q219" s="241" t="s">
        <v>9</v>
      </c>
      <c r="R219" s="170"/>
      <c r="S219" s="170"/>
      <c r="T219" s="170"/>
      <c r="U219" s="170"/>
      <c r="V219" s="170"/>
      <c r="W219" s="170"/>
      <c r="X219" s="170" t="s">
        <v>10</v>
      </c>
      <c r="Y219" s="170"/>
      <c r="Z219" s="170"/>
      <c r="AA219" s="170"/>
      <c r="AB219" s="170"/>
      <c r="AC219" s="170"/>
      <c r="AD219" s="170"/>
      <c r="AE219" s="187" t="s">
        <v>270</v>
      </c>
      <c r="AF219" s="188"/>
      <c r="AG219" s="188"/>
      <c r="AH219" s="173"/>
      <c r="AL219" s="184"/>
      <c r="AM219" s="184"/>
      <c r="AN219" s="184"/>
      <c r="AO219" s="184"/>
      <c r="AP219" s="184"/>
      <c r="AQ219" s="184"/>
      <c r="AR219" s="184"/>
      <c r="AS219" s="184"/>
      <c r="AT219" s="184"/>
      <c r="AU219" s="184"/>
      <c r="AV219" s="184"/>
      <c r="AW219" s="184"/>
      <c r="AX219" s="184"/>
      <c r="AY219" s="184"/>
      <c r="AZ219" s="184"/>
      <c r="BA219" s="184"/>
      <c r="BB219" s="184"/>
      <c r="BC219" s="184"/>
      <c r="BD219" s="184"/>
      <c r="BE219" s="184"/>
      <c r="BF219" s="184"/>
      <c r="BG219" s="184"/>
    </row>
    <row r="220" spans="2:59" ht="23.1" customHeight="1">
      <c r="C220" s="172" t="str">
        <f>"　"&amp;Year4&amp;"年4月1日入社"</f>
        <v>　2022年4月1日入社</v>
      </c>
      <c r="D220" s="172"/>
      <c r="E220" s="172"/>
      <c r="F220" s="172"/>
      <c r="G220" s="172"/>
      <c r="H220" s="172"/>
      <c r="I220" s="234"/>
      <c r="J220" s="264"/>
      <c r="K220" s="171"/>
      <c r="L220" s="171"/>
      <c r="M220" s="171"/>
      <c r="N220" s="171"/>
      <c r="O220" s="171"/>
      <c r="P220" s="90" t="s">
        <v>33</v>
      </c>
      <c r="Q220" s="216"/>
      <c r="R220" s="171"/>
      <c r="S220" s="171"/>
      <c r="T220" s="171"/>
      <c r="U220" s="171"/>
      <c r="V220" s="171"/>
      <c r="W220" s="2" t="s">
        <v>33</v>
      </c>
      <c r="X220" s="171"/>
      <c r="Y220" s="171"/>
      <c r="Z220" s="171"/>
      <c r="AA220" s="171"/>
      <c r="AB220" s="171"/>
      <c r="AC220" s="171"/>
      <c r="AD220" s="2" t="s">
        <v>33</v>
      </c>
      <c r="AE220" s="301" t="str">
        <f>IF(OR(ISBLANK(Q220),ISBLANK(X220)),"",Q220+X220)</f>
        <v/>
      </c>
      <c r="AF220" s="302"/>
      <c r="AG220" s="299"/>
      <c r="AH220" s="47" t="s">
        <v>3</v>
      </c>
      <c r="AL220" s="184"/>
      <c r="AM220" s="184"/>
      <c r="AN220" s="184"/>
      <c r="AO220" s="184"/>
      <c r="AP220" s="184"/>
      <c r="AQ220" s="184"/>
      <c r="AR220" s="184"/>
      <c r="AS220" s="184"/>
      <c r="AT220" s="184"/>
      <c r="AU220" s="184"/>
      <c r="AV220" s="184"/>
      <c r="AW220" s="184"/>
      <c r="AX220" s="184"/>
      <c r="AY220" s="184"/>
      <c r="AZ220" s="184"/>
      <c r="BA220" s="184"/>
      <c r="BB220" s="184"/>
      <c r="BC220" s="184"/>
      <c r="BD220" s="184"/>
      <c r="BE220" s="184"/>
      <c r="BF220" s="184"/>
      <c r="BG220" s="184"/>
    </row>
    <row r="221" spans="2:59" ht="23.1" customHeight="1" thickBot="1">
      <c r="C221" s="172" t="str">
        <f>"　"&amp;"うち"&amp;Year1&amp;"年4月1日在籍者"</f>
        <v>　うち2025年4月1日在籍者</v>
      </c>
      <c r="D221" s="172"/>
      <c r="E221" s="172"/>
      <c r="F221" s="172"/>
      <c r="G221" s="172"/>
      <c r="H221" s="172"/>
      <c r="I221" s="234"/>
      <c r="J221" s="266"/>
      <c r="K221" s="267"/>
      <c r="L221" s="267"/>
      <c r="M221" s="267"/>
      <c r="N221" s="267"/>
      <c r="O221" s="267"/>
      <c r="P221" s="91" t="s">
        <v>33</v>
      </c>
      <c r="Q221" s="216"/>
      <c r="R221" s="171"/>
      <c r="S221" s="171"/>
      <c r="T221" s="171"/>
      <c r="U221" s="171"/>
      <c r="V221" s="171"/>
      <c r="W221" s="2" t="s">
        <v>33</v>
      </c>
      <c r="X221" s="171"/>
      <c r="Y221" s="171"/>
      <c r="Z221" s="171"/>
      <c r="AA221" s="171"/>
      <c r="AB221" s="171"/>
      <c r="AC221" s="171"/>
      <c r="AD221" s="2" t="s">
        <v>33</v>
      </c>
      <c r="AE221" s="301" t="str">
        <f>IF(OR(ISBLANK(Q221),ISBLANK(X221)),"",Q221+X221)</f>
        <v/>
      </c>
      <c r="AF221" s="302"/>
      <c r="AG221" s="299"/>
      <c r="AH221" s="47" t="s">
        <v>3</v>
      </c>
      <c r="AL221" s="184"/>
      <c r="AM221" s="184"/>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row>
    <row r="222" spans="2:59" ht="23.1" customHeight="1">
      <c r="C222" s="13" t="str">
        <f>"※"&amp;Year4&amp;"年4月入社が0人の場合は前年（"&amp;Year5&amp;"年4月→"&amp;Year2&amp;"年4月）に置き換えてご回答ください。それ以外の場合はお問い合わせください"</f>
        <v>※2022年4月入社が0人の場合は前年（2021年4月→2024年4月）に置き換えてご回答ください。それ以外の場合はお問い合わせください</v>
      </c>
      <c r="AL222" s="184"/>
      <c r="AM222" s="184"/>
      <c r="AN222" s="184"/>
      <c r="AO222" s="184"/>
      <c r="AP222" s="184"/>
      <c r="AQ222" s="184"/>
      <c r="AR222" s="184"/>
      <c r="AS222" s="184"/>
      <c r="AT222" s="184"/>
      <c r="AU222" s="184"/>
      <c r="AV222" s="184"/>
      <c r="AW222" s="184"/>
      <c r="AX222" s="184"/>
      <c r="AY222" s="184"/>
      <c r="AZ222" s="184"/>
      <c r="BA222" s="184"/>
      <c r="BB222" s="184"/>
      <c r="BC222" s="184"/>
      <c r="BD222" s="184"/>
      <c r="BE222" s="184"/>
      <c r="BF222" s="184"/>
      <c r="BG222" s="184"/>
    </row>
    <row r="223" spans="2:59" ht="23.1" customHeight="1">
      <c r="C223" t="s">
        <v>13</v>
      </c>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row>
    <row r="224" spans="2:59" ht="23.1" customHeight="1">
      <c r="C224" s="191"/>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3"/>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row>
    <row r="225" spans="2:59" ht="23.1" customHeight="1">
      <c r="C225" s="194"/>
      <c r="D225" s="195"/>
      <c r="E225" s="195"/>
      <c r="F225" s="195"/>
      <c r="G225" s="195"/>
      <c r="H225" s="195"/>
      <c r="I225" s="195"/>
      <c r="J225" s="195"/>
      <c r="K225" s="195"/>
      <c r="L225" s="195"/>
      <c r="M225" s="195"/>
      <c r="N225" s="195"/>
      <c r="O225" s="195"/>
      <c r="P225" s="195"/>
      <c r="Q225" s="195"/>
      <c r="R225" s="195"/>
      <c r="S225" s="195"/>
      <c r="T225" s="195"/>
      <c r="U225" s="195"/>
      <c r="V225" s="195"/>
      <c r="W225" s="195"/>
      <c r="X225" s="195"/>
      <c r="Y225" s="195"/>
      <c r="Z225" s="195"/>
      <c r="AA225" s="195"/>
      <c r="AB225" s="195"/>
      <c r="AC225" s="195"/>
      <c r="AD225" s="195"/>
      <c r="AE225" s="195"/>
      <c r="AF225" s="195"/>
      <c r="AG225" s="195"/>
      <c r="AH225" s="195"/>
      <c r="AI225" s="196"/>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row>
    <row r="226" spans="2:59" ht="23.1" customHeight="1">
      <c r="C226" s="104"/>
      <c r="D226" s="104"/>
      <c r="E226" s="10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row>
    <row r="227" spans="2:59" ht="23.1" customHeight="1">
      <c r="C227" s="56" t="s">
        <v>16</v>
      </c>
      <c r="D227" s="104"/>
      <c r="E227" s="104"/>
      <c r="H227" s="158" t="s">
        <v>302</v>
      </c>
      <c r="I227" s="158"/>
      <c r="J227" s="158"/>
      <c r="K227" s="158"/>
      <c r="L227" s="158"/>
      <c r="M227" s="158" t="s">
        <v>303</v>
      </c>
      <c r="N227" s="158"/>
      <c r="O227" s="158"/>
      <c r="P227" s="158"/>
      <c r="Q227" s="158"/>
      <c r="R227" s="158" t="s">
        <v>304</v>
      </c>
      <c r="S227" s="158"/>
      <c r="T227" s="158"/>
      <c r="U227" s="158"/>
      <c r="V227" s="158"/>
      <c r="W227" s="102" t="s">
        <v>13</v>
      </c>
      <c r="X227" s="300"/>
      <c r="Y227" s="300"/>
      <c r="Z227" s="300"/>
      <c r="AA227" s="300"/>
      <c r="AB227" s="300"/>
      <c r="AC227" s="300"/>
      <c r="AD227" s="300"/>
      <c r="AE227" s="300"/>
      <c r="AF227" s="300"/>
      <c r="AG227" s="300"/>
      <c r="AH227" s="300"/>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row>
    <row r="228" spans="2:59" ht="23.1" customHeight="1">
      <c r="C228" s="314" t="str">
        <f>"　"&amp;Year5&amp;"年4月1日入社"</f>
        <v>　2021年4月1日入社</v>
      </c>
      <c r="D228" s="314"/>
      <c r="E228" s="314"/>
      <c r="F228" s="314"/>
      <c r="G228" s="314"/>
      <c r="H228" s="312"/>
      <c r="I228" s="313"/>
      <c r="J228" s="313"/>
      <c r="K228" s="313"/>
      <c r="L228" s="52" t="s">
        <v>33</v>
      </c>
      <c r="M228" s="313"/>
      <c r="N228" s="313"/>
      <c r="O228" s="313"/>
      <c r="P228" s="313"/>
      <c r="Q228" s="52" t="s">
        <v>33</v>
      </c>
      <c r="R228" s="313"/>
      <c r="S228" s="313"/>
      <c r="T228" s="313"/>
      <c r="U228" s="313"/>
      <c r="V228" s="52" t="s">
        <v>33</v>
      </c>
      <c r="W228" s="11"/>
      <c r="X228" s="300"/>
      <c r="Y228" s="300"/>
      <c r="Z228" s="300"/>
      <c r="AA228" s="300"/>
      <c r="AB228" s="300"/>
      <c r="AC228" s="300"/>
      <c r="AD228" s="300"/>
      <c r="AE228" s="300"/>
      <c r="AF228" s="300"/>
      <c r="AG228" s="300"/>
      <c r="AH228" s="300"/>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row>
    <row r="229" spans="2:59" ht="23.1" customHeight="1">
      <c r="C229" s="315" t="str">
        <f>"　"&amp;"うち"&amp;Year2&amp;"年4月1日在籍者"</f>
        <v>　うち2024年4月1日在籍者</v>
      </c>
      <c r="D229" s="315"/>
      <c r="E229" s="315"/>
      <c r="F229" s="315"/>
      <c r="G229" s="315"/>
      <c r="H229" s="312"/>
      <c r="I229" s="313"/>
      <c r="J229" s="313"/>
      <c r="K229" s="313"/>
      <c r="L229" s="52" t="s">
        <v>33</v>
      </c>
      <c r="M229" s="313"/>
      <c r="N229" s="313"/>
      <c r="O229" s="313"/>
      <c r="P229" s="313"/>
      <c r="Q229" s="52" t="s">
        <v>33</v>
      </c>
      <c r="R229" s="313"/>
      <c r="S229" s="313"/>
      <c r="T229" s="313"/>
      <c r="U229" s="313"/>
      <c r="V229" s="52" t="s">
        <v>33</v>
      </c>
      <c r="X229" s="300"/>
      <c r="Y229" s="300"/>
      <c r="Z229" s="300"/>
      <c r="AA229" s="300"/>
      <c r="AB229" s="300"/>
      <c r="AC229" s="300"/>
      <c r="AD229" s="300"/>
      <c r="AE229" s="300"/>
      <c r="AF229" s="300"/>
      <c r="AG229" s="300"/>
      <c r="AH229" s="300"/>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row>
    <row r="230" spans="2:59" ht="23.1" customHeight="1"/>
    <row r="231" spans="2:59" ht="23.1" customHeight="1">
      <c r="B231" s="197" t="s">
        <v>46</v>
      </c>
      <c r="C231" s="197"/>
      <c r="D231" s="6" t="s">
        <v>47</v>
      </c>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2:59" ht="23.1" customHeight="1">
      <c r="C232" s="105" t="s">
        <v>275</v>
      </c>
      <c r="AL232" s="184"/>
      <c r="AM232" s="184"/>
      <c r="AN232" s="184"/>
      <c r="AO232" s="184"/>
      <c r="AP232" s="184"/>
      <c r="AQ232" s="184"/>
      <c r="AR232" s="184"/>
      <c r="AS232" s="184"/>
      <c r="AT232" s="184"/>
      <c r="AU232" s="184"/>
      <c r="AV232" s="184"/>
      <c r="AW232" s="184"/>
      <c r="AX232" s="184"/>
      <c r="AY232" s="184"/>
      <c r="AZ232" s="184"/>
      <c r="BA232" s="184"/>
      <c r="BB232" s="184"/>
      <c r="BC232" s="184"/>
      <c r="BD232" s="184"/>
      <c r="BE232" s="184"/>
      <c r="BF232" s="184"/>
      <c r="BG232" s="184"/>
    </row>
    <row r="233" spans="2:59" ht="23.1" customHeight="1">
      <c r="C233" s="170" t="s">
        <v>416</v>
      </c>
      <c r="D233" s="170"/>
      <c r="E233" s="170"/>
      <c r="F233" s="170"/>
      <c r="G233" s="170"/>
      <c r="H233" s="170"/>
      <c r="I233" s="170" t="s">
        <v>48</v>
      </c>
      <c r="J233" s="170"/>
      <c r="K233" s="170"/>
      <c r="L233" s="170" t="s">
        <v>49</v>
      </c>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row>
    <row r="234" spans="2:59" ht="23.1" customHeight="1">
      <c r="C234" s="172" t="s">
        <v>461</v>
      </c>
      <c r="D234" s="172"/>
      <c r="E234" s="172"/>
      <c r="F234" s="172"/>
      <c r="G234" s="172"/>
      <c r="H234" s="172"/>
      <c r="I234" s="291"/>
      <c r="J234" s="292"/>
      <c r="K234" s="293"/>
      <c r="L234" s="243"/>
      <c r="M234" s="244"/>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5"/>
      <c r="AL234" s="184"/>
      <c r="AM234" s="184"/>
      <c r="AN234" s="184"/>
      <c r="AO234" s="184"/>
      <c r="AP234" s="184"/>
      <c r="AQ234" s="184"/>
      <c r="AR234" s="184"/>
      <c r="AS234" s="184"/>
      <c r="AT234" s="184"/>
      <c r="AU234" s="184"/>
      <c r="AV234" s="184"/>
      <c r="AW234" s="184"/>
      <c r="AX234" s="184"/>
      <c r="AY234" s="184"/>
      <c r="AZ234" s="184"/>
      <c r="BA234" s="184"/>
      <c r="BB234" s="184"/>
      <c r="BC234" s="184"/>
      <c r="BD234" s="184"/>
      <c r="BE234" s="184"/>
      <c r="BF234" s="184"/>
      <c r="BG234" s="184"/>
    </row>
    <row r="235" spans="2:59" ht="23.1" customHeight="1">
      <c r="C235" s="172"/>
      <c r="D235" s="172"/>
      <c r="E235" s="172"/>
      <c r="F235" s="172"/>
      <c r="G235" s="172"/>
      <c r="H235" s="172"/>
      <c r="I235" s="294"/>
      <c r="J235" s="295"/>
      <c r="K235" s="296"/>
      <c r="L235" s="246"/>
      <c r="M235" s="247"/>
      <c r="N235" s="247"/>
      <c r="O235" s="247"/>
      <c r="P235" s="247"/>
      <c r="Q235" s="247"/>
      <c r="R235" s="247"/>
      <c r="S235" s="247"/>
      <c r="T235" s="247"/>
      <c r="U235" s="247"/>
      <c r="V235" s="247"/>
      <c r="W235" s="247"/>
      <c r="X235" s="247"/>
      <c r="Y235" s="247"/>
      <c r="Z235" s="247"/>
      <c r="AA235" s="247"/>
      <c r="AB235" s="247"/>
      <c r="AC235" s="247"/>
      <c r="AD235" s="247"/>
      <c r="AE235" s="247"/>
      <c r="AF235" s="247"/>
      <c r="AG235" s="247"/>
      <c r="AH235" s="247"/>
      <c r="AI235" s="248"/>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row>
    <row r="236" spans="2:59" ht="23.1" customHeight="1">
      <c r="C236" s="172" t="s">
        <v>462</v>
      </c>
      <c r="D236" s="172"/>
      <c r="E236" s="172"/>
      <c r="F236" s="172"/>
      <c r="G236" s="172"/>
      <c r="H236" s="172"/>
      <c r="I236" s="291"/>
      <c r="J236" s="292"/>
      <c r="K236" s="293"/>
      <c r="L236" s="243"/>
      <c r="M236" s="244"/>
      <c r="N236" s="244"/>
      <c r="O236" s="244"/>
      <c r="P236" s="244"/>
      <c r="Q236" s="244"/>
      <c r="R236" s="244"/>
      <c r="S236" s="244"/>
      <c r="T236" s="244"/>
      <c r="U236" s="244"/>
      <c r="V236" s="244"/>
      <c r="W236" s="244"/>
      <c r="X236" s="244"/>
      <c r="Y236" s="244"/>
      <c r="Z236" s="244"/>
      <c r="AA236" s="244"/>
      <c r="AB236" s="244"/>
      <c r="AC236" s="244"/>
      <c r="AD236" s="244"/>
      <c r="AE236" s="244"/>
      <c r="AF236" s="244"/>
      <c r="AG236" s="244"/>
      <c r="AH236" s="244"/>
      <c r="AI236" s="245"/>
      <c r="AL236" s="184"/>
      <c r="AM236" s="184"/>
      <c r="AN236" s="184"/>
      <c r="AO236" s="184"/>
      <c r="AP236" s="184"/>
      <c r="AQ236" s="184"/>
      <c r="AR236" s="184"/>
      <c r="AS236" s="184"/>
      <c r="AT236" s="184"/>
      <c r="AU236" s="184"/>
      <c r="AV236" s="184"/>
      <c r="AW236" s="184"/>
      <c r="AX236" s="184"/>
      <c r="AY236" s="184"/>
      <c r="AZ236" s="184"/>
      <c r="BA236" s="184"/>
      <c r="BB236" s="184"/>
      <c r="BC236" s="184"/>
      <c r="BD236" s="184"/>
      <c r="BE236" s="184"/>
      <c r="BF236" s="184"/>
      <c r="BG236" s="184"/>
    </row>
    <row r="237" spans="2:59" ht="23.1" customHeight="1">
      <c r="C237" s="172"/>
      <c r="D237" s="172"/>
      <c r="E237" s="172"/>
      <c r="F237" s="172"/>
      <c r="G237" s="172"/>
      <c r="H237" s="172"/>
      <c r="I237" s="294"/>
      <c r="J237" s="295"/>
      <c r="K237" s="296"/>
      <c r="L237" s="246"/>
      <c r="M237" s="247"/>
      <c r="N237" s="247"/>
      <c r="O237" s="247"/>
      <c r="P237" s="247"/>
      <c r="Q237" s="247"/>
      <c r="R237" s="247"/>
      <c r="S237" s="247"/>
      <c r="T237" s="247"/>
      <c r="U237" s="247"/>
      <c r="V237" s="247"/>
      <c r="W237" s="247"/>
      <c r="X237" s="247"/>
      <c r="Y237" s="247"/>
      <c r="Z237" s="247"/>
      <c r="AA237" s="247"/>
      <c r="AB237" s="247"/>
      <c r="AC237" s="247"/>
      <c r="AD237" s="247"/>
      <c r="AE237" s="247"/>
      <c r="AF237" s="247"/>
      <c r="AG237" s="247"/>
      <c r="AH237" s="247"/>
      <c r="AI237" s="248"/>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row>
    <row r="238" spans="2:59" ht="23.1" customHeight="1">
      <c r="C238" s="172" t="s">
        <v>463</v>
      </c>
      <c r="D238" s="172"/>
      <c r="E238" s="172"/>
      <c r="F238" s="172"/>
      <c r="G238" s="172"/>
      <c r="H238" s="172"/>
      <c r="I238" s="291"/>
      <c r="J238" s="292"/>
      <c r="K238" s="293"/>
      <c r="L238" s="243"/>
      <c r="M238" s="244"/>
      <c r="N238" s="244"/>
      <c r="O238" s="244"/>
      <c r="P238" s="244"/>
      <c r="Q238" s="244"/>
      <c r="R238" s="244"/>
      <c r="S238" s="244"/>
      <c r="T238" s="244"/>
      <c r="U238" s="244"/>
      <c r="V238" s="244"/>
      <c r="W238" s="244"/>
      <c r="X238" s="244"/>
      <c r="Y238" s="244"/>
      <c r="Z238" s="244"/>
      <c r="AA238" s="244"/>
      <c r="AB238" s="244"/>
      <c r="AC238" s="244"/>
      <c r="AD238" s="244"/>
      <c r="AE238" s="244"/>
      <c r="AF238" s="244"/>
      <c r="AG238" s="244"/>
      <c r="AH238" s="244"/>
      <c r="AI238" s="245"/>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row>
    <row r="239" spans="2:59" ht="23.1" customHeight="1">
      <c r="C239" s="172"/>
      <c r="D239" s="172"/>
      <c r="E239" s="172"/>
      <c r="F239" s="172"/>
      <c r="G239" s="172"/>
      <c r="H239" s="172"/>
      <c r="I239" s="294"/>
      <c r="J239" s="295"/>
      <c r="K239" s="296"/>
      <c r="L239" s="246"/>
      <c r="M239" s="247"/>
      <c r="N239" s="247"/>
      <c r="O239" s="247"/>
      <c r="P239" s="247"/>
      <c r="Q239" s="247"/>
      <c r="R239" s="247"/>
      <c r="S239" s="247"/>
      <c r="T239" s="247"/>
      <c r="U239" s="247"/>
      <c r="V239" s="247"/>
      <c r="W239" s="247"/>
      <c r="X239" s="247"/>
      <c r="Y239" s="247"/>
      <c r="Z239" s="247"/>
      <c r="AA239" s="247"/>
      <c r="AB239" s="247"/>
      <c r="AC239" s="247"/>
      <c r="AD239" s="247"/>
      <c r="AE239" s="247"/>
      <c r="AF239" s="247"/>
      <c r="AG239" s="247"/>
      <c r="AH239" s="247"/>
      <c r="AI239" s="248"/>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row>
    <row r="240" spans="2:59" ht="23.1" customHeight="1">
      <c r="C240" s="172" t="s">
        <v>464</v>
      </c>
      <c r="D240" s="172"/>
      <c r="E240" s="172"/>
      <c r="F240" s="172"/>
      <c r="G240" s="172"/>
      <c r="H240" s="172"/>
      <c r="I240" s="291"/>
      <c r="J240" s="292"/>
      <c r="K240" s="293"/>
      <c r="L240" s="243"/>
      <c r="M240" s="244"/>
      <c r="N240" s="244"/>
      <c r="O240" s="244"/>
      <c r="P240" s="244"/>
      <c r="Q240" s="244"/>
      <c r="R240" s="244"/>
      <c r="S240" s="244"/>
      <c r="T240" s="244"/>
      <c r="U240" s="244"/>
      <c r="V240" s="244"/>
      <c r="W240" s="244"/>
      <c r="X240" s="244"/>
      <c r="Y240" s="244"/>
      <c r="Z240" s="244"/>
      <c r="AA240" s="244"/>
      <c r="AB240" s="244"/>
      <c r="AC240" s="244"/>
      <c r="AD240" s="244"/>
      <c r="AE240" s="244"/>
      <c r="AF240" s="244"/>
      <c r="AG240" s="244"/>
      <c r="AH240" s="244"/>
      <c r="AI240" s="245"/>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row>
    <row r="241" spans="3:59" ht="23.1" customHeight="1">
      <c r="C241" s="172"/>
      <c r="D241" s="172"/>
      <c r="E241" s="172"/>
      <c r="F241" s="172"/>
      <c r="G241" s="172"/>
      <c r="H241" s="172"/>
      <c r="I241" s="294"/>
      <c r="J241" s="295"/>
      <c r="K241" s="296"/>
      <c r="L241" s="246"/>
      <c r="M241" s="247"/>
      <c r="N241" s="247"/>
      <c r="O241" s="247"/>
      <c r="P241" s="247"/>
      <c r="Q241" s="247"/>
      <c r="R241" s="247"/>
      <c r="S241" s="247"/>
      <c r="T241" s="247"/>
      <c r="U241" s="247"/>
      <c r="V241" s="247"/>
      <c r="W241" s="247"/>
      <c r="X241" s="247"/>
      <c r="Y241" s="247"/>
      <c r="Z241" s="247"/>
      <c r="AA241" s="247"/>
      <c r="AB241" s="247"/>
      <c r="AC241" s="247"/>
      <c r="AD241" s="247"/>
      <c r="AE241" s="247"/>
      <c r="AF241" s="247"/>
      <c r="AG241" s="247"/>
      <c r="AH241" s="247"/>
      <c r="AI241" s="248"/>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row>
    <row r="242" spans="3:59" ht="23.1" customHeight="1">
      <c r="C242" s="172" t="s">
        <v>465</v>
      </c>
      <c r="D242" s="172"/>
      <c r="E242" s="172"/>
      <c r="F242" s="172"/>
      <c r="G242" s="172"/>
      <c r="H242" s="172"/>
      <c r="I242" s="291"/>
      <c r="J242" s="292"/>
      <c r="K242" s="293"/>
      <c r="L242" s="243"/>
      <c r="M242" s="244"/>
      <c r="N242" s="244"/>
      <c r="O242" s="244"/>
      <c r="P242" s="244"/>
      <c r="Q242" s="244"/>
      <c r="R242" s="244"/>
      <c r="S242" s="244"/>
      <c r="T242" s="244"/>
      <c r="U242" s="244"/>
      <c r="V242" s="244"/>
      <c r="W242" s="244"/>
      <c r="X242" s="244"/>
      <c r="Y242" s="244"/>
      <c r="Z242" s="244"/>
      <c r="AA242" s="244"/>
      <c r="AB242" s="244"/>
      <c r="AC242" s="244"/>
      <c r="AD242" s="244"/>
      <c r="AE242" s="244"/>
      <c r="AF242" s="244"/>
      <c r="AG242" s="244"/>
      <c r="AH242" s="244"/>
      <c r="AI242" s="245"/>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row>
    <row r="243" spans="3:59" ht="23.1" customHeight="1">
      <c r="C243" s="172"/>
      <c r="D243" s="172"/>
      <c r="E243" s="172"/>
      <c r="F243" s="172"/>
      <c r="G243" s="172"/>
      <c r="H243" s="172"/>
      <c r="I243" s="294"/>
      <c r="J243" s="295"/>
      <c r="K243" s="296"/>
      <c r="L243" s="246"/>
      <c r="M243" s="247"/>
      <c r="N243" s="247"/>
      <c r="O243" s="247"/>
      <c r="P243" s="247"/>
      <c r="Q243" s="247"/>
      <c r="R243" s="247"/>
      <c r="S243" s="247"/>
      <c r="T243" s="247"/>
      <c r="U243" s="247"/>
      <c r="V243" s="247"/>
      <c r="W243" s="247"/>
      <c r="X243" s="247"/>
      <c r="Y243" s="247"/>
      <c r="Z243" s="247"/>
      <c r="AA243" s="247"/>
      <c r="AB243" s="247"/>
      <c r="AC243" s="247"/>
      <c r="AD243" s="247"/>
      <c r="AE243" s="247"/>
      <c r="AF243" s="247"/>
      <c r="AG243" s="247"/>
      <c r="AH243" s="247"/>
      <c r="AI243" s="248"/>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row>
    <row r="244" spans="3:59" ht="23.1" customHeight="1">
      <c r="C244" s="172" t="s">
        <v>466</v>
      </c>
      <c r="D244" s="172"/>
      <c r="E244" s="172"/>
      <c r="F244" s="172"/>
      <c r="G244" s="172"/>
      <c r="H244" s="172"/>
      <c r="I244" s="291"/>
      <c r="J244" s="292"/>
      <c r="K244" s="293"/>
      <c r="L244" s="243"/>
      <c r="M244" s="244"/>
      <c r="N244" s="244"/>
      <c r="O244" s="244"/>
      <c r="P244" s="244"/>
      <c r="Q244" s="244"/>
      <c r="R244" s="244"/>
      <c r="S244" s="244"/>
      <c r="T244" s="244"/>
      <c r="U244" s="244"/>
      <c r="V244" s="244"/>
      <c r="W244" s="244"/>
      <c r="X244" s="244"/>
      <c r="Y244" s="244"/>
      <c r="Z244" s="244"/>
      <c r="AA244" s="244"/>
      <c r="AB244" s="244"/>
      <c r="AC244" s="244"/>
      <c r="AD244" s="244"/>
      <c r="AE244" s="244"/>
      <c r="AF244" s="244"/>
      <c r="AG244" s="244"/>
      <c r="AH244" s="244"/>
      <c r="AI244" s="245"/>
      <c r="AL244" s="184"/>
      <c r="AM244" s="184"/>
      <c r="AN244" s="184"/>
      <c r="AO244" s="184"/>
      <c r="AP244" s="184"/>
      <c r="AQ244" s="184"/>
      <c r="AR244" s="184"/>
      <c r="AS244" s="184"/>
      <c r="AT244" s="184"/>
      <c r="AU244" s="184"/>
      <c r="AV244" s="184"/>
      <c r="AW244" s="184"/>
      <c r="AX244" s="184"/>
      <c r="AY244" s="184"/>
      <c r="AZ244" s="184"/>
      <c r="BA244" s="184"/>
      <c r="BB244" s="184"/>
      <c r="BC244" s="184"/>
      <c r="BD244" s="184"/>
      <c r="BE244" s="184"/>
      <c r="BF244" s="184"/>
      <c r="BG244" s="184"/>
    </row>
    <row r="245" spans="3:59" ht="23.1" customHeight="1">
      <c r="C245" s="172"/>
      <c r="D245" s="172"/>
      <c r="E245" s="172"/>
      <c r="F245" s="172"/>
      <c r="G245" s="172"/>
      <c r="H245" s="172"/>
      <c r="I245" s="294"/>
      <c r="J245" s="295"/>
      <c r="K245" s="296"/>
      <c r="L245" s="246"/>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8"/>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row>
    <row r="246" spans="3:59" ht="23.1" customHeight="1">
      <c r="C246" s="172" t="s">
        <v>467</v>
      </c>
      <c r="D246" s="172"/>
      <c r="E246" s="172"/>
      <c r="F246" s="172"/>
      <c r="G246" s="172"/>
      <c r="H246" s="172"/>
      <c r="I246" s="291"/>
      <c r="J246" s="292"/>
      <c r="K246" s="293"/>
      <c r="L246" s="243"/>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5"/>
      <c r="AL246" s="184"/>
      <c r="AM246" s="184"/>
      <c r="AN246" s="184"/>
      <c r="AO246" s="184"/>
      <c r="AP246" s="184"/>
      <c r="AQ246" s="184"/>
      <c r="AR246" s="184"/>
      <c r="AS246" s="184"/>
      <c r="AT246" s="184"/>
      <c r="AU246" s="184"/>
      <c r="AV246" s="184"/>
      <c r="AW246" s="184"/>
      <c r="AX246" s="184"/>
      <c r="AY246" s="184"/>
      <c r="AZ246" s="184"/>
      <c r="BA246" s="184"/>
      <c r="BB246" s="184"/>
      <c r="BC246" s="184"/>
      <c r="BD246" s="184"/>
      <c r="BE246" s="184"/>
      <c r="BF246" s="184"/>
      <c r="BG246" s="184"/>
    </row>
    <row r="247" spans="3:59" ht="23.1" customHeight="1">
      <c r="C247" s="172"/>
      <c r="D247" s="172"/>
      <c r="E247" s="172"/>
      <c r="F247" s="172"/>
      <c r="G247" s="172"/>
      <c r="H247" s="172"/>
      <c r="I247" s="294"/>
      <c r="J247" s="295"/>
      <c r="K247" s="296"/>
      <c r="L247" s="246"/>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8"/>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row>
    <row r="248" spans="3:59" ht="23.1" customHeight="1">
      <c r="C248" s="172" t="s">
        <v>468</v>
      </c>
      <c r="D248" s="172"/>
      <c r="E248" s="172"/>
      <c r="F248" s="172"/>
      <c r="G248" s="172"/>
      <c r="H248" s="172"/>
      <c r="I248" s="291"/>
      <c r="J248" s="292"/>
      <c r="K248" s="293"/>
      <c r="L248" s="243"/>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5"/>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row>
    <row r="249" spans="3:59" ht="23.1" customHeight="1">
      <c r="C249" s="172"/>
      <c r="D249" s="172"/>
      <c r="E249" s="172"/>
      <c r="F249" s="172"/>
      <c r="G249" s="172"/>
      <c r="H249" s="172"/>
      <c r="I249" s="294"/>
      <c r="J249" s="295"/>
      <c r="K249" s="296"/>
      <c r="L249" s="246"/>
      <c r="M249" s="247"/>
      <c r="N249" s="247"/>
      <c r="O249" s="247"/>
      <c r="P249" s="247"/>
      <c r="Q249" s="247"/>
      <c r="R249" s="247"/>
      <c r="S249" s="247"/>
      <c r="T249" s="247"/>
      <c r="U249" s="247"/>
      <c r="V249" s="247"/>
      <c r="W249" s="247"/>
      <c r="X249" s="247"/>
      <c r="Y249" s="247"/>
      <c r="Z249" s="247"/>
      <c r="AA249" s="247"/>
      <c r="AB249" s="247"/>
      <c r="AC249" s="247"/>
      <c r="AD249" s="247"/>
      <c r="AE249" s="247"/>
      <c r="AF249" s="247"/>
      <c r="AG249" s="247"/>
      <c r="AH249" s="247"/>
      <c r="AI249" s="248"/>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row>
    <row r="250" spans="3:59" ht="23.1" customHeight="1">
      <c r="C250" s="172" t="s">
        <v>469</v>
      </c>
      <c r="D250" s="172"/>
      <c r="E250" s="172"/>
      <c r="F250" s="172"/>
      <c r="G250" s="172"/>
      <c r="H250" s="172"/>
      <c r="I250" s="291"/>
      <c r="J250" s="292"/>
      <c r="K250" s="293"/>
      <c r="L250" s="243"/>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5"/>
      <c r="AL250" s="184"/>
      <c r="AM250" s="184"/>
      <c r="AN250" s="184"/>
      <c r="AO250" s="184"/>
      <c r="AP250" s="184"/>
      <c r="AQ250" s="184"/>
      <c r="AR250" s="184"/>
      <c r="AS250" s="184"/>
      <c r="AT250" s="184"/>
      <c r="AU250" s="184"/>
      <c r="AV250" s="184"/>
      <c r="AW250" s="184"/>
      <c r="AX250" s="184"/>
      <c r="AY250" s="184"/>
      <c r="AZ250" s="184"/>
      <c r="BA250" s="184"/>
      <c r="BB250" s="184"/>
      <c r="BC250" s="184"/>
      <c r="BD250" s="184"/>
      <c r="BE250" s="184"/>
      <c r="BF250" s="184"/>
      <c r="BG250" s="184"/>
    </row>
    <row r="251" spans="3:59" ht="23.1" customHeight="1">
      <c r="C251" s="172"/>
      <c r="D251" s="172"/>
      <c r="E251" s="172"/>
      <c r="F251" s="172"/>
      <c r="G251" s="172"/>
      <c r="H251" s="172"/>
      <c r="I251" s="294"/>
      <c r="J251" s="295"/>
      <c r="K251" s="296"/>
      <c r="L251" s="246"/>
      <c r="M251" s="247"/>
      <c r="N251" s="247"/>
      <c r="O251" s="247"/>
      <c r="P251" s="247"/>
      <c r="Q251" s="247"/>
      <c r="R251" s="247"/>
      <c r="S251" s="247"/>
      <c r="T251" s="247"/>
      <c r="U251" s="247"/>
      <c r="V251" s="247"/>
      <c r="W251" s="247"/>
      <c r="X251" s="247"/>
      <c r="Y251" s="247"/>
      <c r="Z251" s="247"/>
      <c r="AA251" s="247"/>
      <c r="AB251" s="247"/>
      <c r="AC251" s="247"/>
      <c r="AD251" s="247"/>
      <c r="AE251" s="247"/>
      <c r="AF251" s="247"/>
      <c r="AG251" s="247"/>
      <c r="AH251" s="247"/>
      <c r="AI251" s="248"/>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row>
    <row r="252" spans="3:59" ht="23.1" customHeight="1">
      <c r="C252" s="172" t="s">
        <v>470</v>
      </c>
      <c r="D252" s="172"/>
      <c r="E252" s="172"/>
      <c r="F252" s="172"/>
      <c r="G252" s="172"/>
      <c r="H252" s="172"/>
      <c r="I252" s="291"/>
      <c r="J252" s="292"/>
      <c r="K252" s="293"/>
      <c r="L252" s="243"/>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5"/>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row>
    <row r="253" spans="3:59" ht="23.1" customHeight="1">
      <c r="C253" s="172"/>
      <c r="D253" s="172"/>
      <c r="E253" s="172"/>
      <c r="F253" s="172"/>
      <c r="G253" s="172"/>
      <c r="H253" s="172"/>
      <c r="I253" s="294"/>
      <c r="J253" s="295"/>
      <c r="K253" s="296"/>
      <c r="L253" s="246"/>
      <c r="M253" s="247"/>
      <c r="N253" s="247"/>
      <c r="O253" s="247"/>
      <c r="P253" s="247"/>
      <c r="Q253" s="247"/>
      <c r="R253" s="247"/>
      <c r="S253" s="247"/>
      <c r="T253" s="247"/>
      <c r="U253" s="247"/>
      <c r="V253" s="247"/>
      <c r="W253" s="247"/>
      <c r="X253" s="247"/>
      <c r="Y253" s="247"/>
      <c r="Z253" s="247"/>
      <c r="AA253" s="247"/>
      <c r="AB253" s="247"/>
      <c r="AC253" s="247"/>
      <c r="AD253" s="247"/>
      <c r="AE253" s="247"/>
      <c r="AF253" s="247"/>
      <c r="AG253" s="247"/>
      <c r="AH253" s="247"/>
      <c r="AI253" s="248"/>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row>
    <row r="254" spans="3:59" ht="23.1" customHeight="1"/>
    <row r="255" spans="3:59" ht="23.1" customHeight="1">
      <c r="C255" s="23" t="s">
        <v>276</v>
      </c>
    </row>
    <row r="256" spans="3:59" ht="23.1" customHeight="1">
      <c r="C256" s="170" t="s">
        <v>417</v>
      </c>
      <c r="D256" s="170"/>
      <c r="E256" s="170"/>
      <c r="F256" s="170"/>
      <c r="G256" s="170"/>
      <c r="H256" s="170"/>
      <c r="I256" s="170"/>
      <c r="J256" s="170"/>
      <c r="K256" s="170"/>
      <c r="L256" s="170" t="s">
        <v>49</v>
      </c>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row>
    <row r="257" spans="2:59" ht="23.1" customHeight="1">
      <c r="B257" s="373" t="s">
        <v>317</v>
      </c>
      <c r="C257" s="243"/>
      <c r="D257" s="244"/>
      <c r="E257" s="244"/>
      <c r="F257" s="244"/>
      <c r="G257" s="244"/>
      <c r="H257" s="244"/>
      <c r="I257" s="244"/>
      <c r="J257" s="244"/>
      <c r="K257" s="245"/>
      <c r="L257" s="243"/>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5"/>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row>
    <row r="258" spans="2:59" ht="23.1" customHeight="1">
      <c r="B258" s="373"/>
      <c r="C258" s="246"/>
      <c r="D258" s="247"/>
      <c r="E258" s="247"/>
      <c r="F258" s="247"/>
      <c r="G258" s="247"/>
      <c r="H258" s="247"/>
      <c r="I258" s="247"/>
      <c r="J258" s="247"/>
      <c r="K258" s="248"/>
      <c r="L258" s="246"/>
      <c r="M258" s="247"/>
      <c r="N258" s="247"/>
      <c r="O258" s="247"/>
      <c r="P258" s="247"/>
      <c r="Q258" s="247"/>
      <c r="R258" s="247"/>
      <c r="S258" s="247"/>
      <c r="T258" s="247"/>
      <c r="U258" s="247"/>
      <c r="V258" s="247"/>
      <c r="W258" s="247"/>
      <c r="X258" s="247"/>
      <c r="Y258" s="247"/>
      <c r="Z258" s="247"/>
      <c r="AA258" s="247"/>
      <c r="AB258" s="247"/>
      <c r="AC258" s="247"/>
      <c r="AD258" s="247"/>
      <c r="AE258" s="247"/>
      <c r="AF258" s="247"/>
      <c r="AG258" s="247"/>
      <c r="AH258" s="247"/>
      <c r="AI258" s="248"/>
      <c r="AL258" s="184"/>
      <c r="AM258" s="184"/>
      <c r="AN258" s="184"/>
      <c r="AO258" s="184"/>
      <c r="AP258" s="184"/>
      <c r="AQ258" s="184"/>
      <c r="AR258" s="184"/>
      <c r="AS258" s="184"/>
      <c r="AT258" s="184"/>
      <c r="AU258" s="184"/>
      <c r="AV258" s="184"/>
      <c r="AW258" s="184"/>
      <c r="AX258" s="184"/>
      <c r="AY258" s="184"/>
      <c r="AZ258" s="184"/>
      <c r="BA258" s="184"/>
      <c r="BB258" s="184"/>
      <c r="BC258" s="184"/>
      <c r="BD258" s="184"/>
      <c r="BE258" s="184"/>
      <c r="BF258" s="184"/>
      <c r="BG258" s="184"/>
    </row>
    <row r="259" spans="2:59" ht="23.1" customHeight="1">
      <c r="B259" s="373" t="s">
        <v>318</v>
      </c>
      <c r="C259" s="243"/>
      <c r="D259" s="244"/>
      <c r="E259" s="244"/>
      <c r="F259" s="244"/>
      <c r="G259" s="244"/>
      <c r="H259" s="244"/>
      <c r="I259" s="244"/>
      <c r="J259" s="244"/>
      <c r="K259" s="245"/>
      <c r="L259" s="243"/>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5"/>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row>
    <row r="260" spans="2:59" ht="23.1" customHeight="1">
      <c r="B260" s="373"/>
      <c r="C260" s="246"/>
      <c r="D260" s="247"/>
      <c r="E260" s="247"/>
      <c r="F260" s="247"/>
      <c r="G260" s="247"/>
      <c r="H260" s="247"/>
      <c r="I260" s="247"/>
      <c r="J260" s="247"/>
      <c r="K260" s="248"/>
      <c r="L260" s="246"/>
      <c r="M260" s="247"/>
      <c r="N260" s="247"/>
      <c r="O260" s="247"/>
      <c r="P260" s="247"/>
      <c r="Q260" s="247"/>
      <c r="R260" s="247"/>
      <c r="S260" s="247"/>
      <c r="T260" s="247"/>
      <c r="U260" s="247"/>
      <c r="V260" s="247"/>
      <c r="W260" s="247"/>
      <c r="X260" s="247"/>
      <c r="Y260" s="247"/>
      <c r="Z260" s="247"/>
      <c r="AA260" s="247"/>
      <c r="AB260" s="247"/>
      <c r="AC260" s="247"/>
      <c r="AD260" s="247"/>
      <c r="AE260" s="247"/>
      <c r="AF260" s="247"/>
      <c r="AG260" s="247"/>
      <c r="AH260" s="247"/>
      <c r="AI260" s="248"/>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row>
    <row r="261" spans="2:59" ht="23.1" customHeight="1">
      <c r="B261" s="373" t="s">
        <v>319</v>
      </c>
      <c r="C261" s="243"/>
      <c r="D261" s="244"/>
      <c r="E261" s="244"/>
      <c r="F261" s="244"/>
      <c r="G261" s="244"/>
      <c r="H261" s="244"/>
      <c r="I261" s="244"/>
      <c r="J261" s="244"/>
      <c r="K261" s="245"/>
      <c r="L261" s="243"/>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5"/>
      <c r="AL261" s="184"/>
      <c r="AM261" s="184"/>
      <c r="AN261" s="184"/>
      <c r="AO261" s="184"/>
      <c r="AP261" s="184"/>
      <c r="AQ261" s="184"/>
      <c r="AR261" s="184"/>
      <c r="AS261" s="184"/>
      <c r="AT261" s="184"/>
      <c r="AU261" s="184"/>
      <c r="AV261" s="184"/>
      <c r="AW261" s="184"/>
      <c r="AX261" s="184"/>
      <c r="AY261" s="184"/>
      <c r="AZ261" s="184"/>
      <c r="BA261" s="184"/>
      <c r="BB261" s="184"/>
      <c r="BC261" s="184"/>
      <c r="BD261" s="184"/>
      <c r="BE261" s="184"/>
      <c r="BF261" s="184"/>
      <c r="BG261" s="184"/>
    </row>
    <row r="262" spans="2:59" ht="23.1" customHeight="1">
      <c r="B262" s="373"/>
      <c r="C262" s="246"/>
      <c r="D262" s="247"/>
      <c r="E262" s="247"/>
      <c r="F262" s="247"/>
      <c r="G262" s="247"/>
      <c r="H262" s="247"/>
      <c r="I262" s="247"/>
      <c r="J262" s="247"/>
      <c r="K262" s="248"/>
      <c r="L262" s="246"/>
      <c r="M262" s="247"/>
      <c r="N262" s="247"/>
      <c r="O262" s="247"/>
      <c r="P262" s="247"/>
      <c r="Q262" s="247"/>
      <c r="R262" s="247"/>
      <c r="S262" s="247"/>
      <c r="T262" s="247"/>
      <c r="U262" s="247"/>
      <c r="V262" s="247"/>
      <c r="W262" s="247"/>
      <c r="X262" s="247"/>
      <c r="Y262" s="247"/>
      <c r="Z262" s="247"/>
      <c r="AA262" s="247"/>
      <c r="AB262" s="247"/>
      <c r="AC262" s="247"/>
      <c r="AD262" s="247"/>
      <c r="AE262" s="247"/>
      <c r="AF262" s="247"/>
      <c r="AG262" s="247"/>
      <c r="AH262" s="247"/>
      <c r="AI262" s="248"/>
      <c r="AL262" s="184"/>
      <c r="AM262" s="184"/>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row>
    <row r="263" spans="2:59" ht="23.1" customHeight="1"/>
    <row r="264" spans="2:59" ht="23.1" customHeight="1">
      <c r="C264" s="22" t="s">
        <v>418</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59" ht="23.1" customHeight="1">
      <c r="AL265" s="379"/>
      <c r="AM265" s="380"/>
      <c r="AN265" s="380"/>
      <c r="AO265" s="380"/>
      <c r="AP265" s="380"/>
      <c r="AQ265" s="380"/>
      <c r="AR265" s="380"/>
      <c r="AS265" s="380"/>
      <c r="AT265" s="380"/>
      <c r="AU265" s="380"/>
      <c r="AV265" s="380"/>
      <c r="AW265" s="380"/>
      <c r="AX265" s="380"/>
      <c r="AY265" s="380"/>
      <c r="AZ265" s="380"/>
      <c r="BA265" s="380"/>
      <c r="BB265" s="380"/>
      <c r="BC265" s="380"/>
      <c r="BD265" s="380"/>
      <c r="BE265" s="380"/>
      <c r="BF265" s="380"/>
      <c r="BG265" s="381"/>
    </row>
    <row r="266" spans="2:59" ht="23.1" customHeight="1">
      <c r="C266" s="115"/>
      <c r="E266" t="s">
        <v>106</v>
      </c>
      <c r="K266" t="s">
        <v>78</v>
      </c>
      <c r="R266" t="s">
        <v>88</v>
      </c>
      <c r="AL266" s="382"/>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4"/>
    </row>
    <row r="267" spans="2:59" ht="23.1" customHeight="1">
      <c r="E267" t="s">
        <v>59</v>
      </c>
      <c r="H267" s="199"/>
      <c r="I267" s="199"/>
      <c r="J267" s="199"/>
      <c r="K267" s="199"/>
      <c r="L267" s="199"/>
      <c r="M267" s="199"/>
      <c r="N267" s="199"/>
      <c r="O267" s="199"/>
      <c r="P267" s="199"/>
      <c r="Q267" s="199"/>
      <c r="R267" s="199"/>
      <c r="S267" s="199"/>
      <c r="T267" s="199"/>
      <c r="U267" s="199"/>
      <c r="V267" s="199"/>
      <c r="W267" s="199"/>
      <c r="X267" s="199"/>
      <c r="Y267" s="199"/>
      <c r="Z267" s="199"/>
      <c r="AA267" s="199"/>
      <c r="AB267" s="199"/>
      <c r="AC267" s="199"/>
      <c r="AD267" s="199"/>
      <c r="AE267" s="199"/>
      <c r="AF267" s="199"/>
      <c r="AG267" s="199"/>
      <c r="AH267" s="199"/>
      <c r="AI267" s="199"/>
      <c r="AL267" s="382"/>
      <c r="AM267" s="383"/>
      <c r="AN267" s="383"/>
      <c r="AO267" s="383"/>
      <c r="AP267" s="383"/>
      <c r="AQ267" s="383"/>
      <c r="AR267" s="383"/>
      <c r="AS267" s="383"/>
      <c r="AT267" s="383"/>
      <c r="AU267" s="383"/>
      <c r="AV267" s="383"/>
      <c r="AW267" s="383"/>
      <c r="AX267" s="383"/>
      <c r="AY267" s="383"/>
      <c r="AZ267" s="383"/>
      <c r="BA267" s="383"/>
      <c r="BB267" s="383"/>
      <c r="BC267" s="383"/>
      <c r="BD267" s="383"/>
      <c r="BE267" s="383"/>
      <c r="BF267" s="383"/>
      <c r="BG267" s="384"/>
    </row>
    <row r="268" spans="2:59" ht="23.1" customHeight="1">
      <c r="AL268" s="382"/>
      <c r="AM268" s="383"/>
      <c r="AN268" s="383"/>
      <c r="AO268" s="383"/>
      <c r="AP268" s="383"/>
      <c r="AQ268" s="383"/>
      <c r="AR268" s="383"/>
      <c r="AS268" s="383"/>
      <c r="AT268" s="383"/>
      <c r="AU268" s="383"/>
      <c r="AV268" s="383"/>
      <c r="AW268" s="383"/>
      <c r="AX268" s="383"/>
      <c r="AY268" s="383"/>
      <c r="AZ268" s="383"/>
      <c r="BA268" s="383"/>
      <c r="BB268" s="383"/>
      <c r="BC268" s="383"/>
      <c r="BD268" s="383"/>
      <c r="BE268" s="383"/>
      <c r="BF268" s="383"/>
      <c r="BG268" s="384"/>
    </row>
    <row r="269" spans="2:59" ht="23.1" customHeight="1">
      <c r="C269" s="22" t="s">
        <v>419</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L269" s="382"/>
      <c r="AM269" s="383"/>
      <c r="AN269" s="383"/>
      <c r="AO269" s="383"/>
      <c r="AP269" s="383"/>
      <c r="AQ269" s="383"/>
      <c r="AR269" s="383"/>
      <c r="AS269" s="383"/>
      <c r="AT269" s="383"/>
      <c r="AU269" s="383"/>
      <c r="AV269" s="383"/>
      <c r="AW269" s="383"/>
      <c r="AX269" s="383"/>
      <c r="AY269" s="383"/>
      <c r="AZ269" s="383"/>
      <c r="BA269" s="383"/>
      <c r="BB269" s="383"/>
      <c r="BC269" s="383"/>
      <c r="BD269" s="383"/>
      <c r="BE269" s="383"/>
      <c r="BF269" s="383"/>
      <c r="BG269" s="384"/>
    </row>
    <row r="270" spans="2:59" ht="23.1" customHeight="1">
      <c r="C270" s="22" t="s">
        <v>51</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L270" s="382"/>
      <c r="AM270" s="383"/>
      <c r="AN270" s="383"/>
      <c r="AO270" s="383"/>
      <c r="AP270" s="383"/>
      <c r="AQ270" s="383"/>
      <c r="AR270" s="383"/>
      <c r="AS270" s="383"/>
      <c r="AT270" s="383"/>
      <c r="AU270" s="383"/>
      <c r="AV270" s="383"/>
      <c r="AW270" s="383"/>
      <c r="AX270" s="383"/>
      <c r="AY270" s="383"/>
      <c r="AZ270" s="383"/>
      <c r="BA270" s="383"/>
      <c r="BB270" s="383"/>
      <c r="BC270" s="383"/>
      <c r="BD270" s="383"/>
      <c r="BE270" s="383"/>
      <c r="BF270" s="383"/>
      <c r="BG270" s="384"/>
    </row>
    <row r="271" spans="2:59" ht="23.1" customHeight="1">
      <c r="C271" s="23" t="s">
        <v>52</v>
      </c>
      <c r="AL271" s="382"/>
      <c r="AM271" s="383"/>
      <c r="AN271" s="383"/>
      <c r="AO271" s="383"/>
      <c r="AP271" s="383"/>
      <c r="AQ271" s="383"/>
      <c r="AR271" s="383"/>
      <c r="AS271" s="383"/>
      <c r="AT271" s="383"/>
      <c r="AU271" s="383"/>
      <c r="AV271" s="383"/>
      <c r="AW271" s="383"/>
      <c r="AX271" s="383"/>
      <c r="AY271" s="383"/>
      <c r="AZ271" s="383"/>
      <c r="BA271" s="383"/>
      <c r="BB271" s="383"/>
      <c r="BC271" s="383"/>
      <c r="BD271" s="383"/>
      <c r="BE271" s="383"/>
      <c r="BF271" s="383"/>
      <c r="BG271" s="384"/>
    </row>
    <row r="272" spans="2:59" ht="23.1" customHeight="1">
      <c r="D272" s="116"/>
      <c r="E272" t="s">
        <v>61</v>
      </c>
      <c r="H272" s="116"/>
      <c r="I272" t="s">
        <v>79</v>
      </c>
      <c r="P272" s="116"/>
      <c r="Q272" t="s">
        <v>89</v>
      </c>
      <c r="U272" s="116"/>
      <c r="V272" t="s">
        <v>102</v>
      </c>
      <c r="AL272" s="382"/>
      <c r="AM272" s="383"/>
      <c r="AN272" s="383"/>
      <c r="AO272" s="383"/>
      <c r="AP272" s="383"/>
      <c r="AQ272" s="383"/>
      <c r="AR272" s="383"/>
      <c r="AS272" s="383"/>
      <c r="AT272" s="383"/>
      <c r="AU272" s="383"/>
      <c r="AV272" s="383"/>
      <c r="AW272" s="383"/>
      <c r="AX272" s="383"/>
      <c r="AY272" s="383"/>
      <c r="AZ272" s="383"/>
      <c r="BA272" s="383"/>
      <c r="BB272" s="383"/>
      <c r="BC272" s="383"/>
      <c r="BD272" s="383"/>
      <c r="BE272" s="383"/>
      <c r="BF272" s="383"/>
      <c r="BG272" s="384"/>
    </row>
    <row r="273" spans="3:59" ht="23.1" customHeight="1">
      <c r="D273" s="116"/>
      <c r="E273" t="s">
        <v>105</v>
      </c>
      <c r="H273" s="199"/>
      <c r="I273" s="1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L273" s="382"/>
      <c r="AM273" s="383"/>
      <c r="AN273" s="383"/>
      <c r="AO273" s="383"/>
      <c r="AP273" s="383"/>
      <c r="AQ273" s="383"/>
      <c r="AR273" s="383"/>
      <c r="AS273" s="383"/>
      <c r="AT273" s="383"/>
      <c r="AU273" s="383"/>
      <c r="AV273" s="383"/>
      <c r="AW273" s="383"/>
      <c r="AX273" s="383"/>
      <c r="AY273" s="383"/>
      <c r="AZ273" s="383"/>
      <c r="BA273" s="383"/>
      <c r="BB273" s="383"/>
      <c r="BC273" s="383"/>
      <c r="BD273" s="383"/>
      <c r="BE273" s="383"/>
      <c r="BF273" s="383"/>
      <c r="BG273" s="384"/>
    </row>
    <row r="274" spans="3:59" ht="23.1" customHeight="1">
      <c r="C274" s="23" t="s">
        <v>53</v>
      </c>
      <c r="AL274" s="382"/>
      <c r="AM274" s="383"/>
      <c r="AN274" s="383"/>
      <c r="AO274" s="383"/>
      <c r="AP274" s="383"/>
      <c r="AQ274" s="383"/>
      <c r="AR274" s="383"/>
      <c r="AS274" s="383"/>
      <c r="AT274" s="383"/>
      <c r="AU274" s="383"/>
      <c r="AV274" s="383"/>
      <c r="AW274" s="383"/>
      <c r="AX274" s="383"/>
      <c r="AY274" s="383"/>
      <c r="AZ274" s="383"/>
      <c r="BA274" s="383"/>
      <c r="BB274" s="383"/>
      <c r="BC274" s="383"/>
      <c r="BD274" s="383"/>
      <c r="BE274" s="383"/>
      <c r="BF274" s="383"/>
      <c r="BG274" s="384"/>
    </row>
    <row r="275" spans="3:59" ht="23.1" customHeight="1">
      <c r="D275" s="116"/>
      <c r="E275" t="s">
        <v>62</v>
      </c>
      <c r="L275" s="116"/>
      <c r="M275" t="s">
        <v>80</v>
      </c>
      <c r="X275" s="116"/>
      <c r="Y275" t="s">
        <v>90</v>
      </c>
      <c r="AL275" s="382"/>
      <c r="AM275" s="383"/>
      <c r="AN275" s="383"/>
      <c r="AO275" s="383"/>
      <c r="AP275" s="383"/>
      <c r="AQ275" s="383"/>
      <c r="AR275" s="383"/>
      <c r="AS275" s="383"/>
      <c r="AT275" s="383"/>
      <c r="AU275" s="383"/>
      <c r="AV275" s="383"/>
      <c r="AW275" s="383"/>
      <c r="AX275" s="383"/>
      <c r="AY275" s="383"/>
      <c r="AZ275" s="383"/>
      <c r="BA275" s="383"/>
      <c r="BB275" s="383"/>
      <c r="BC275" s="383"/>
      <c r="BD275" s="383"/>
      <c r="BE275" s="383"/>
      <c r="BF275" s="383"/>
      <c r="BG275" s="384"/>
    </row>
    <row r="276" spans="3:59" ht="23.1" customHeight="1">
      <c r="D276" s="116"/>
      <c r="E276" t="s">
        <v>60</v>
      </c>
      <c r="H276" s="199"/>
      <c r="I276" s="199"/>
      <c r="J276" s="199"/>
      <c r="K276" s="199"/>
      <c r="L276" s="199"/>
      <c r="M276" s="199"/>
      <c r="N276" s="199"/>
      <c r="O276" s="199"/>
      <c r="P276" s="199"/>
      <c r="Q276" s="199"/>
      <c r="R276" s="199"/>
      <c r="S276" s="199"/>
      <c r="T276" s="199"/>
      <c r="U276" s="199"/>
      <c r="V276" s="199"/>
      <c r="W276" s="199"/>
      <c r="X276" s="199"/>
      <c r="Y276" s="199"/>
      <c r="Z276" s="199"/>
      <c r="AA276" s="199"/>
      <c r="AB276" s="199"/>
      <c r="AC276" s="199"/>
      <c r="AD276" s="199"/>
      <c r="AE276" s="199"/>
      <c r="AF276" s="199"/>
      <c r="AG276" s="199"/>
      <c r="AH276" s="199"/>
      <c r="AI276" s="199"/>
      <c r="AL276" s="382"/>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4"/>
    </row>
    <row r="277" spans="3:59" ht="23.1" customHeight="1">
      <c r="C277" s="23" t="s">
        <v>54</v>
      </c>
      <c r="AL277" s="382"/>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4"/>
    </row>
    <row r="278" spans="3:59" ht="23.1" customHeight="1">
      <c r="H278" s="170" t="str">
        <f>Year3&amp;"年度"</f>
        <v>2023年度</v>
      </c>
      <c r="I278" s="170"/>
      <c r="J278" s="170"/>
      <c r="K278" s="170"/>
      <c r="L278" s="303"/>
      <c r="M278" s="303"/>
      <c r="N278" s="303"/>
      <c r="O278" s="303"/>
      <c r="P278" s="303"/>
      <c r="Q278" s="45" t="s">
        <v>34</v>
      </c>
      <c r="R278" s="170" t="str">
        <f>Year2&amp;"年度"</f>
        <v>2024年度</v>
      </c>
      <c r="S278" s="170"/>
      <c r="T278" s="170"/>
      <c r="U278" s="170"/>
      <c r="V278" s="303"/>
      <c r="W278" s="303"/>
      <c r="X278" s="303"/>
      <c r="Y278" s="303"/>
      <c r="Z278" s="303"/>
      <c r="AA278" s="45" t="s">
        <v>34</v>
      </c>
      <c r="AL278" s="382"/>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4"/>
    </row>
    <row r="279" spans="3:59" ht="23.1" customHeight="1">
      <c r="H279" s="1" t="s">
        <v>503</v>
      </c>
      <c r="AL279" s="382"/>
      <c r="AM279" s="383"/>
      <c r="AN279" s="383"/>
      <c r="AO279" s="383"/>
      <c r="AP279" s="383"/>
      <c r="AQ279" s="383"/>
      <c r="AR279" s="383"/>
      <c r="AS279" s="383"/>
      <c r="AT279" s="383"/>
      <c r="AU279" s="383"/>
      <c r="AV279" s="383"/>
      <c r="AW279" s="383"/>
      <c r="AX279" s="383"/>
      <c r="AY279" s="383"/>
      <c r="AZ279" s="383"/>
      <c r="BA279" s="383"/>
      <c r="BB279" s="383"/>
      <c r="BC279" s="383"/>
      <c r="BD279" s="383"/>
      <c r="BE279" s="383"/>
      <c r="BF279" s="383"/>
      <c r="BG279" s="384"/>
    </row>
    <row r="280" spans="3:59" ht="23.1" customHeight="1">
      <c r="F280" s="321" t="s">
        <v>13</v>
      </c>
      <c r="G280" s="321"/>
      <c r="H280" s="322"/>
      <c r="I280" s="322"/>
      <c r="J280" s="322"/>
      <c r="K280" s="322"/>
      <c r="L280" s="322"/>
      <c r="M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L280" s="382"/>
      <c r="AM280" s="383"/>
      <c r="AN280" s="383"/>
      <c r="AO280" s="383"/>
      <c r="AP280" s="383"/>
      <c r="AQ280" s="383"/>
      <c r="AR280" s="383"/>
      <c r="AS280" s="383"/>
      <c r="AT280" s="383"/>
      <c r="AU280" s="383"/>
      <c r="AV280" s="383"/>
      <c r="AW280" s="383"/>
      <c r="AX280" s="383"/>
      <c r="AY280" s="383"/>
      <c r="AZ280" s="383"/>
      <c r="BA280" s="383"/>
      <c r="BB280" s="383"/>
      <c r="BC280" s="383"/>
      <c r="BD280" s="383"/>
      <c r="BE280" s="383"/>
      <c r="BF280" s="383"/>
      <c r="BG280" s="384"/>
    </row>
    <row r="281" spans="3:59" ht="23.1" customHeight="1">
      <c r="H281" s="322"/>
      <c r="I281" s="322"/>
      <c r="J281" s="322"/>
      <c r="K281" s="322"/>
      <c r="L281" s="322"/>
      <c r="M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L281" s="382"/>
      <c r="AM281" s="383"/>
      <c r="AN281" s="383"/>
      <c r="AO281" s="383"/>
      <c r="AP281" s="383"/>
      <c r="AQ281" s="383"/>
      <c r="AR281" s="383"/>
      <c r="AS281" s="383"/>
      <c r="AT281" s="383"/>
      <c r="AU281" s="383"/>
      <c r="AV281" s="383"/>
      <c r="AW281" s="383"/>
      <c r="AX281" s="383"/>
      <c r="AY281" s="383"/>
      <c r="AZ281" s="383"/>
      <c r="BA281" s="383"/>
      <c r="BB281" s="383"/>
      <c r="BC281" s="383"/>
      <c r="BD281" s="383"/>
      <c r="BE281" s="383"/>
      <c r="BF281" s="383"/>
      <c r="BG281" s="384"/>
    </row>
    <row r="282" spans="3:59" ht="23.1" customHeight="1">
      <c r="C282" s="23" t="s">
        <v>527</v>
      </c>
      <c r="AL282" s="382"/>
      <c r="AM282" s="383"/>
      <c r="AN282" s="383"/>
      <c r="AO282" s="383"/>
      <c r="AP282" s="383"/>
      <c r="AQ282" s="383"/>
      <c r="AR282" s="383"/>
      <c r="AS282" s="383"/>
      <c r="AT282" s="383"/>
      <c r="AU282" s="383"/>
      <c r="AV282" s="383"/>
      <c r="AW282" s="383"/>
      <c r="AX282" s="383"/>
      <c r="AY282" s="383"/>
      <c r="AZ282" s="383"/>
      <c r="BA282" s="383"/>
      <c r="BB282" s="383"/>
      <c r="BC282" s="383"/>
      <c r="BD282" s="383"/>
      <c r="BE282" s="383"/>
      <c r="BF282" s="383"/>
      <c r="BG282" s="384"/>
    </row>
    <row r="283" spans="3:59" ht="23.1" customHeight="1">
      <c r="C283" s="219"/>
      <c r="D283" s="219"/>
      <c r="E283" s="219"/>
      <c r="F283" s="219"/>
      <c r="G283" s="219"/>
      <c r="H283" s="219"/>
      <c r="I283" s="219"/>
      <c r="J283" s="219"/>
      <c r="K283" s="219"/>
      <c r="L283" s="219"/>
      <c r="M283" s="219"/>
      <c r="N283" s="219"/>
      <c r="O283" s="219"/>
      <c r="P283" s="219"/>
      <c r="Q283" s="219"/>
      <c r="R283" s="219"/>
      <c r="S283" s="219"/>
      <c r="T283" s="219"/>
      <c r="U283" s="219"/>
      <c r="V283" s="219"/>
      <c r="W283" s="219"/>
      <c r="X283" s="219"/>
      <c r="Y283" s="219"/>
      <c r="Z283" s="219"/>
      <c r="AA283" s="219"/>
      <c r="AB283" s="219"/>
      <c r="AC283" s="219"/>
      <c r="AD283" s="219"/>
      <c r="AE283" s="219"/>
      <c r="AF283" s="219"/>
      <c r="AG283" s="219"/>
      <c r="AH283" s="219"/>
      <c r="AI283" s="219"/>
      <c r="AL283" s="382"/>
      <c r="AM283" s="383"/>
      <c r="AN283" s="383"/>
      <c r="AO283" s="383"/>
      <c r="AP283" s="383"/>
      <c r="AQ283" s="383"/>
      <c r="AR283" s="383"/>
      <c r="AS283" s="383"/>
      <c r="AT283" s="383"/>
      <c r="AU283" s="383"/>
      <c r="AV283" s="383"/>
      <c r="AW283" s="383"/>
      <c r="AX283" s="383"/>
      <c r="AY283" s="383"/>
      <c r="AZ283" s="383"/>
      <c r="BA283" s="383"/>
      <c r="BB283" s="383"/>
      <c r="BC283" s="383"/>
      <c r="BD283" s="383"/>
      <c r="BE283" s="383"/>
      <c r="BF283" s="383"/>
      <c r="BG283" s="384"/>
    </row>
    <row r="284" spans="3:59" ht="23.1" customHeight="1">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L284" s="385"/>
      <c r="AM284" s="386"/>
      <c r="AN284" s="386"/>
      <c r="AO284" s="386"/>
      <c r="AP284" s="386"/>
      <c r="AQ284" s="386"/>
      <c r="AR284" s="386"/>
      <c r="AS284" s="386"/>
      <c r="AT284" s="386"/>
      <c r="AU284" s="386"/>
      <c r="AV284" s="386"/>
      <c r="AW284" s="386"/>
      <c r="AX284" s="386"/>
      <c r="AY284" s="386"/>
      <c r="AZ284" s="386"/>
      <c r="BA284" s="386"/>
      <c r="BB284" s="386"/>
      <c r="BC284" s="386"/>
      <c r="BD284" s="386"/>
      <c r="BE284" s="386"/>
      <c r="BF284" s="386"/>
      <c r="BG284" s="387"/>
    </row>
    <row r="285" spans="3:59" ht="23.1" customHeight="1"/>
    <row r="286" spans="3:59" ht="23.1" customHeight="1">
      <c r="C286" s="22" t="s">
        <v>63</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3:59" ht="23.1" customHeight="1">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row>
    <row r="288" spans="3:59" ht="23.1" customHeight="1">
      <c r="C288" s="115"/>
      <c r="E288" t="s">
        <v>420</v>
      </c>
      <c r="K288" t="s">
        <v>81</v>
      </c>
      <c r="R288" t="s">
        <v>91</v>
      </c>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row>
    <row r="289" spans="3:59" ht="23.1" customHeight="1">
      <c r="E289" t="s">
        <v>59</v>
      </c>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199"/>
      <c r="AE289" s="199"/>
      <c r="AF289" s="199"/>
      <c r="AG289" s="199"/>
      <c r="AH289" s="199"/>
      <c r="AI289" s="199"/>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row>
    <row r="290" spans="3:59" ht="23.1" customHeight="1">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row>
    <row r="291" spans="3:59" ht="23.1" customHeight="1">
      <c r="C291" s="22" t="s">
        <v>64</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row>
    <row r="292" spans="3:59" ht="23.1" customHeight="1">
      <c r="C292" s="22" t="s">
        <v>55</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L292" s="184"/>
      <c r="AM292" s="184"/>
      <c r="AN292" s="184"/>
      <c r="AO292" s="184"/>
      <c r="AP292" s="184"/>
      <c r="AQ292" s="184"/>
      <c r="AR292" s="184"/>
      <c r="AS292" s="184"/>
      <c r="AT292" s="184"/>
      <c r="AU292" s="184"/>
      <c r="AV292" s="184"/>
      <c r="AW292" s="184"/>
      <c r="AX292" s="184"/>
      <c r="AY292" s="184"/>
      <c r="AZ292" s="184"/>
      <c r="BA292" s="184"/>
      <c r="BB292" s="184"/>
      <c r="BC292" s="184"/>
      <c r="BD292" s="184"/>
      <c r="BE292" s="184"/>
      <c r="BF292" s="184"/>
      <c r="BG292" s="184"/>
    </row>
    <row r="293" spans="3:59" ht="23.1" customHeight="1">
      <c r="C293" s="23" t="s">
        <v>56</v>
      </c>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row>
    <row r="294" spans="3:59" ht="23.1" customHeight="1">
      <c r="D294" s="116"/>
      <c r="E294" t="s">
        <v>65</v>
      </c>
      <c r="M294" s="116"/>
      <c r="N294" t="s">
        <v>82</v>
      </c>
      <c r="X294" s="116"/>
      <c r="Y294" t="s">
        <v>123</v>
      </c>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row>
    <row r="295" spans="3:59" ht="23.1" customHeight="1">
      <c r="D295" s="116"/>
      <c r="E295" t="s">
        <v>60</v>
      </c>
      <c r="H295" s="199"/>
      <c r="I295" s="199"/>
      <c r="J295" s="199"/>
      <c r="K295" s="199"/>
      <c r="L295" s="199"/>
      <c r="M295" s="199"/>
      <c r="N295" s="199"/>
      <c r="O295" s="199"/>
      <c r="P295" s="199"/>
      <c r="Q295" s="199"/>
      <c r="R295" s="199"/>
      <c r="S295" s="199"/>
      <c r="T295" s="199"/>
      <c r="U295" s="199"/>
      <c r="V295" s="199"/>
      <c r="W295" s="199"/>
      <c r="X295" s="199"/>
      <c r="Y295" s="199"/>
      <c r="Z295" s="199"/>
      <c r="AA295" s="199"/>
      <c r="AB295" s="199"/>
      <c r="AC295" s="199"/>
      <c r="AD295" s="199"/>
      <c r="AE295" s="199"/>
      <c r="AF295" s="199"/>
      <c r="AG295" s="199"/>
      <c r="AH295" s="199"/>
      <c r="AI295" s="199"/>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row>
    <row r="296" spans="3:59" ht="23.1" customHeight="1">
      <c r="C296" s="23" t="s">
        <v>57</v>
      </c>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row>
    <row r="297" spans="3:59" ht="23.1" customHeight="1">
      <c r="D297" s="116"/>
      <c r="E297" t="s">
        <v>66</v>
      </c>
      <c r="L297" s="116"/>
      <c r="M297" t="s">
        <v>83</v>
      </c>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row>
    <row r="298" spans="3:59" ht="23.1" customHeight="1">
      <c r="D298" s="116"/>
      <c r="E298" t="s">
        <v>92</v>
      </c>
      <c r="J298" s="199"/>
      <c r="K298" s="199"/>
      <c r="L298" s="199"/>
      <c r="M298" s="199"/>
      <c r="N298" s="199"/>
      <c r="O298" s="199"/>
      <c r="P298" s="199"/>
      <c r="Q298" s="199"/>
      <c r="R298" s="199"/>
      <c r="S298" s="199"/>
      <c r="T298" s="199"/>
      <c r="U298" s="199"/>
      <c r="V298" s="199"/>
      <c r="W298" s="199"/>
      <c r="X298" s="199"/>
      <c r="Y298" s="199"/>
      <c r="Z298" s="199"/>
      <c r="AA298" s="199"/>
      <c r="AB298" s="199"/>
      <c r="AC298" s="199"/>
      <c r="AD298" s="199"/>
      <c r="AE298" s="199"/>
      <c r="AF298" s="199"/>
      <c r="AG298" s="199"/>
      <c r="AH298" s="199"/>
      <c r="AI298" s="199"/>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row>
    <row r="299" spans="3:59" ht="23.1" customHeight="1">
      <c r="D299" s="116"/>
      <c r="E299" t="s">
        <v>103</v>
      </c>
      <c r="K299" s="199"/>
      <c r="L299" s="199"/>
      <c r="M299" s="199"/>
      <c r="N299" s="199"/>
      <c r="O299" s="199"/>
      <c r="P299" s="199"/>
      <c r="Q299" s="199"/>
      <c r="R299" s="199"/>
      <c r="S299" s="199"/>
      <c r="T299" s="199"/>
      <c r="U299" s="199"/>
      <c r="V299" s="199"/>
      <c r="W299" s="199"/>
      <c r="X299" s="199"/>
      <c r="Y299" s="199"/>
      <c r="Z299" s="199"/>
      <c r="AA299" s="199"/>
      <c r="AB299" s="199"/>
      <c r="AC299" s="199"/>
      <c r="AD299" s="199"/>
      <c r="AE299" s="199"/>
      <c r="AF299" s="199"/>
      <c r="AG299" s="199"/>
      <c r="AH299" s="199"/>
      <c r="AI299" s="199"/>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row>
    <row r="300" spans="3:59" ht="23.1" customHeight="1">
      <c r="D300" s="116"/>
      <c r="E300" t="s">
        <v>107</v>
      </c>
      <c r="N300" s="199"/>
      <c r="O300" s="199"/>
      <c r="P300" s="199"/>
      <c r="Q300" s="199"/>
      <c r="R300" s="199"/>
      <c r="S300" s="199"/>
      <c r="T300" s="199"/>
      <c r="U300" s="199"/>
      <c r="V300" s="199"/>
      <c r="W300" s="199"/>
      <c r="X300" s="199"/>
      <c r="Y300" s="199"/>
      <c r="Z300" s="199"/>
      <c r="AA300" s="199"/>
      <c r="AB300" s="199"/>
      <c r="AC300" s="199"/>
      <c r="AD300" s="199"/>
      <c r="AE300" s="199"/>
      <c r="AF300" s="199"/>
      <c r="AG300" s="199"/>
      <c r="AH300" s="199"/>
      <c r="AI300" s="199"/>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row>
    <row r="301" spans="3:59" ht="23.1" customHeight="1">
      <c r="D301" s="116"/>
      <c r="E301" t="s">
        <v>108</v>
      </c>
      <c r="H301" s="199"/>
      <c r="I301" s="199"/>
      <c r="J301" s="199"/>
      <c r="K301" s="199"/>
      <c r="L301" s="199"/>
      <c r="M301" s="199"/>
      <c r="N301" s="199"/>
      <c r="O301" s="199"/>
      <c r="P301" s="199"/>
      <c r="Q301" s="199"/>
      <c r="R301" s="199"/>
      <c r="S301" s="199"/>
      <c r="T301" s="199"/>
      <c r="U301" s="199"/>
      <c r="V301" s="199"/>
      <c r="W301" s="199"/>
      <c r="X301" s="199"/>
      <c r="Y301" s="199"/>
      <c r="Z301" s="199"/>
      <c r="AA301" s="199"/>
      <c r="AB301" s="199"/>
      <c r="AC301" s="199"/>
      <c r="AD301" s="199"/>
      <c r="AE301" s="199"/>
      <c r="AF301" s="199"/>
      <c r="AG301" s="199"/>
      <c r="AH301" s="199"/>
      <c r="AI301" s="199"/>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row>
    <row r="302" spans="3:59" ht="23.1" customHeight="1">
      <c r="C302" s="23" t="s">
        <v>527</v>
      </c>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row>
    <row r="303" spans="3:59" ht="23.1" customHeight="1">
      <c r="C303" s="219"/>
      <c r="D303" s="219"/>
      <c r="E303" s="219"/>
      <c r="F303" s="219"/>
      <c r="G303" s="219"/>
      <c r="H303" s="219"/>
      <c r="I303" s="219"/>
      <c r="J303" s="219"/>
      <c r="K303" s="219"/>
      <c r="L303" s="219"/>
      <c r="M303" s="219"/>
      <c r="N303" s="219"/>
      <c r="O303" s="219"/>
      <c r="P303" s="219"/>
      <c r="Q303" s="219"/>
      <c r="R303" s="219"/>
      <c r="S303" s="219"/>
      <c r="T303" s="219"/>
      <c r="U303" s="219"/>
      <c r="V303" s="219"/>
      <c r="W303" s="219"/>
      <c r="X303" s="219"/>
      <c r="Y303" s="219"/>
      <c r="Z303" s="219"/>
      <c r="AA303" s="219"/>
      <c r="AB303" s="219"/>
      <c r="AC303" s="219"/>
      <c r="AD303" s="219"/>
      <c r="AE303" s="219"/>
      <c r="AF303" s="219"/>
      <c r="AG303" s="219"/>
      <c r="AH303" s="219"/>
      <c r="AI303" s="219"/>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row>
    <row r="304" spans="3:59" ht="23.1" customHeight="1">
      <c r="C304" s="219"/>
      <c r="D304" s="219"/>
      <c r="E304" s="219"/>
      <c r="F304" s="219"/>
      <c r="G304" s="219"/>
      <c r="H304" s="219"/>
      <c r="I304" s="219"/>
      <c r="J304" s="219"/>
      <c r="K304" s="219"/>
      <c r="L304" s="219"/>
      <c r="M304" s="219"/>
      <c r="N304" s="219"/>
      <c r="O304" s="219"/>
      <c r="P304" s="219"/>
      <c r="Q304" s="219"/>
      <c r="R304" s="219"/>
      <c r="S304" s="219"/>
      <c r="T304" s="219"/>
      <c r="U304" s="219"/>
      <c r="V304" s="219"/>
      <c r="W304" s="219"/>
      <c r="X304" s="219"/>
      <c r="Y304" s="219"/>
      <c r="Z304" s="219"/>
      <c r="AA304" s="219"/>
      <c r="AB304" s="219"/>
      <c r="AC304" s="219"/>
      <c r="AD304" s="219"/>
      <c r="AE304" s="219"/>
      <c r="AF304" s="219"/>
      <c r="AG304" s="219"/>
      <c r="AH304" s="219"/>
      <c r="AI304" s="219"/>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row>
    <row r="305" spans="2:59" ht="23.1" customHeight="1"/>
    <row r="306" spans="2:59" ht="23.1" customHeight="1"/>
    <row r="307" spans="2:59" ht="23.1" customHeight="1">
      <c r="B307" s="197" t="s">
        <v>146</v>
      </c>
      <c r="C307" s="197"/>
      <c r="D307" s="6" t="s">
        <v>421</v>
      </c>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row>
    <row r="308" spans="2:59" ht="23.1" customHeight="1">
      <c r="C308" s="105" t="s">
        <v>109</v>
      </c>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row>
    <row r="309" spans="2:59" ht="23.1" customHeight="1">
      <c r="C309" s="170" t="s">
        <v>416</v>
      </c>
      <c r="D309" s="170"/>
      <c r="E309" s="170"/>
      <c r="F309" s="170"/>
      <c r="G309" s="170"/>
      <c r="H309" s="170"/>
      <c r="I309" s="170" t="s">
        <v>48</v>
      </c>
      <c r="J309" s="170"/>
      <c r="K309" s="170"/>
      <c r="L309" s="170" t="s">
        <v>49</v>
      </c>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row>
    <row r="310" spans="2:59" ht="23.1" customHeight="1">
      <c r="C310" s="360" t="s">
        <v>452</v>
      </c>
      <c r="D310" s="360"/>
      <c r="E310" s="360"/>
      <c r="F310" s="360"/>
      <c r="G310" s="360"/>
      <c r="H310" s="360"/>
      <c r="I310" s="291"/>
      <c r="J310" s="292"/>
      <c r="K310" s="293"/>
      <c r="L310" s="243"/>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5"/>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row>
    <row r="311" spans="2:59" ht="23.1" customHeight="1">
      <c r="C311" s="360"/>
      <c r="D311" s="360"/>
      <c r="E311" s="360"/>
      <c r="F311" s="360"/>
      <c r="G311" s="360"/>
      <c r="H311" s="360"/>
      <c r="I311" s="294"/>
      <c r="J311" s="295"/>
      <c r="K311" s="296"/>
      <c r="L311" s="246"/>
      <c r="M311" s="247"/>
      <c r="N311" s="247"/>
      <c r="O311" s="247"/>
      <c r="P311" s="247"/>
      <c r="Q311" s="247"/>
      <c r="R311" s="247"/>
      <c r="S311" s="247"/>
      <c r="T311" s="247"/>
      <c r="U311" s="247"/>
      <c r="V311" s="247"/>
      <c r="W311" s="247"/>
      <c r="X311" s="247"/>
      <c r="Y311" s="247"/>
      <c r="Z311" s="247"/>
      <c r="AA311" s="247"/>
      <c r="AB311" s="247"/>
      <c r="AC311" s="247"/>
      <c r="AD311" s="247"/>
      <c r="AE311" s="247"/>
      <c r="AF311" s="247"/>
      <c r="AG311" s="247"/>
      <c r="AH311" s="247"/>
      <c r="AI311" s="248"/>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row>
    <row r="312" spans="2:59" ht="23.1" customHeight="1">
      <c r="C312" s="172" t="s">
        <v>453</v>
      </c>
      <c r="D312" s="172"/>
      <c r="E312" s="172"/>
      <c r="F312" s="172"/>
      <c r="G312" s="172"/>
      <c r="H312" s="172"/>
      <c r="I312" s="291"/>
      <c r="J312" s="292"/>
      <c r="K312" s="293"/>
      <c r="L312" s="243"/>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5"/>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row>
    <row r="313" spans="2:59" ht="23.1" customHeight="1">
      <c r="C313" s="172"/>
      <c r="D313" s="172"/>
      <c r="E313" s="172"/>
      <c r="F313" s="172"/>
      <c r="G313" s="172"/>
      <c r="H313" s="172"/>
      <c r="I313" s="294"/>
      <c r="J313" s="295"/>
      <c r="K313" s="296"/>
      <c r="L313" s="246"/>
      <c r="M313" s="247"/>
      <c r="N313" s="247"/>
      <c r="O313" s="247"/>
      <c r="P313" s="247"/>
      <c r="Q313" s="247"/>
      <c r="R313" s="247"/>
      <c r="S313" s="247"/>
      <c r="T313" s="247"/>
      <c r="U313" s="247"/>
      <c r="V313" s="247"/>
      <c r="W313" s="247"/>
      <c r="X313" s="247"/>
      <c r="Y313" s="247"/>
      <c r="Z313" s="247"/>
      <c r="AA313" s="247"/>
      <c r="AB313" s="247"/>
      <c r="AC313" s="247"/>
      <c r="AD313" s="247"/>
      <c r="AE313" s="247"/>
      <c r="AF313" s="247"/>
      <c r="AG313" s="247"/>
      <c r="AH313" s="247"/>
      <c r="AI313" s="248"/>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row>
    <row r="314" spans="2:59" ht="23.1" customHeight="1">
      <c r="C314" s="172" t="s">
        <v>454</v>
      </c>
      <c r="D314" s="172"/>
      <c r="E314" s="172"/>
      <c r="F314" s="172"/>
      <c r="G314" s="172"/>
      <c r="H314" s="172"/>
      <c r="I314" s="291"/>
      <c r="J314" s="292"/>
      <c r="K314" s="293"/>
      <c r="L314" s="243"/>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5"/>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row>
    <row r="315" spans="2:59" ht="23.1" customHeight="1">
      <c r="C315" s="172"/>
      <c r="D315" s="172"/>
      <c r="E315" s="172"/>
      <c r="F315" s="172"/>
      <c r="G315" s="172"/>
      <c r="H315" s="172"/>
      <c r="I315" s="294"/>
      <c r="J315" s="295"/>
      <c r="K315" s="296"/>
      <c r="L315" s="246"/>
      <c r="M315" s="247"/>
      <c r="N315" s="247"/>
      <c r="O315" s="247"/>
      <c r="P315" s="247"/>
      <c r="Q315" s="247"/>
      <c r="R315" s="247"/>
      <c r="S315" s="247"/>
      <c r="T315" s="247"/>
      <c r="U315" s="247"/>
      <c r="V315" s="247"/>
      <c r="W315" s="247"/>
      <c r="X315" s="247"/>
      <c r="Y315" s="247"/>
      <c r="Z315" s="247"/>
      <c r="AA315" s="247"/>
      <c r="AB315" s="247"/>
      <c r="AC315" s="247"/>
      <c r="AD315" s="247"/>
      <c r="AE315" s="247"/>
      <c r="AF315" s="247"/>
      <c r="AG315" s="247"/>
      <c r="AH315" s="247"/>
      <c r="AI315" s="248"/>
      <c r="AL315" s="184"/>
      <c r="AM315" s="184"/>
      <c r="AN315" s="184"/>
      <c r="AO315" s="184"/>
      <c r="AP315" s="184"/>
      <c r="AQ315" s="184"/>
      <c r="AR315" s="184"/>
      <c r="AS315" s="184"/>
      <c r="AT315" s="184"/>
      <c r="AU315" s="184"/>
      <c r="AV315" s="184"/>
      <c r="AW315" s="184"/>
      <c r="AX315" s="184"/>
      <c r="AY315" s="184"/>
      <c r="AZ315" s="184"/>
      <c r="BA315" s="184"/>
      <c r="BB315" s="184"/>
      <c r="BC315" s="184"/>
      <c r="BD315" s="184"/>
      <c r="BE315" s="184"/>
      <c r="BF315" s="184"/>
      <c r="BG315" s="184"/>
    </row>
    <row r="316" spans="2:59" ht="23.1" customHeight="1">
      <c r="C316" s="172" t="s">
        <v>455</v>
      </c>
      <c r="D316" s="172"/>
      <c r="E316" s="172"/>
      <c r="F316" s="172"/>
      <c r="G316" s="172"/>
      <c r="H316" s="172"/>
      <c r="I316" s="291"/>
      <c r="J316" s="292"/>
      <c r="K316" s="293"/>
      <c r="L316" s="243"/>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5"/>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row>
    <row r="317" spans="2:59" ht="23.1" customHeight="1">
      <c r="C317" s="172"/>
      <c r="D317" s="172"/>
      <c r="E317" s="172"/>
      <c r="F317" s="172"/>
      <c r="G317" s="172"/>
      <c r="H317" s="172"/>
      <c r="I317" s="294"/>
      <c r="J317" s="295"/>
      <c r="K317" s="296"/>
      <c r="L317" s="246"/>
      <c r="M317" s="247"/>
      <c r="N317" s="247"/>
      <c r="O317" s="247"/>
      <c r="P317" s="247"/>
      <c r="Q317" s="247"/>
      <c r="R317" s="247"/>
      <c r="S317" s="247"/>
      <c r="T317" s="247"/>
      <c r="U317" s="247"/>
      <c r="V317" s="247"/>
      <c r="W317" s="247"/>
      <c r="X317" s="247"/>
      <c r="Y317" s="247"/>
      <c r="Z317" s="247"/>
      <c r="AA317" s="247"/>
      <c r="AB317" s="247"/>
      <c r="AC317" s="247"/>
      <c r="AD317" s="247"/>
      <c r="AE317" s="247"/>
      <c r="AF317" s="247"/>
      <c r="AG317" s="247"/>
      <c r="AH317" s="247"/>
      <c r="AI317" s="248"/>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row>
    <row r="318" spans="2:59" ht="23.1" customHeight="1">
      <c r="C318" s="172" t="s">
        <v>456</v>
      </c>
      <c r="D318" s="172"/>
      <c r="E318" s="172"/>
      <c r="F318" s="172"/>
      <c r="G318" s="172"/>
      <c r="H318" s="172"/>
      <c r="I318" s="291"/>
      <c r="J318" s="292"/>
      <c r="K318" s="293"/>
      <c r="L318" s="243"/>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5"/>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row>
    <row r="319" spans="2:59" ht="23.1" customHeight="1">
      <c r="C319" s="172"/>
      <c r="D319" s="172"/>
      <c r="E319" s="172"/>
      <c r="F319" s="172"/>
      <c r="G319" s="172"/>
      <c r="H319" s="172"/>
      <c r="I319" s="294"/>
      <c r="J319" s="295"/>
      <c r="K319" s="296"/>
      <c r="L319" s="246"/>
      <c r="M319" s="247"/>
      <c r="N319" s="247"/>
      <c r="O319" s="247"/>
      <c r="P319" s="247"/>
      <c r="Q319" s="247"/>
      <c r="R319" s="247"/>
      <c r="S319" s="247"/>
      <c r="T319" s="247"/>
      <c r="U319" s="247"/>
      <c r="V319" s="247"/>
      <c r="W319" s="247"/>
      <c r="X319" s="247"/>
      <c r="Y319" s="247"/>
      <c r="Z319" s="247"/>
      <c r="AA319" s="247"/>
      <c r="AB319" s="247"/>
      <c r="AC319" s="247"/>
      <c r="AD319" s="247"/>
      <c r="AE319" s="247"/>
      <c r="AF319" s="247"/>
      <c r="AG319" s="247"/>
      <c r="AH319" s="247"/>
      <c r="AI319" s="248"/>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row>
    <row r="320" spans="2:59" ht="23.1" customHeight="1">
      <c r="C320" s="172" t="s">
        <v>457</v>
      </c>
      <c r="D320" s="172"/>
      <c r="E320" s="172"/>
      <c r="F320" s="172"/>
      <c r="G320" s="172"/>
      <c r="H320" s="172"/>
      <c r="I320" s="291"/>
      <c r="J320" s="292"/>
      <c r="K320" s="293"/>
      <c r="L320" s="243"/>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5"/>
      <c r="AL320" s="184"/>
      <c r="AM320" s="184"/>
      <c r="AN320" s="184"/>
      <c r="AO320" s="184"/>
      <c r="AP320" s="184"/>
      <c r="AQ320" s="184"/>
      <c r="AR320" s="184"/>
      <c r="AS320" s="184"/>
      <c r="AT320" s="184"/>
      <c r="AU320" s="184"/>
      <c r="AV320" s="184"/>
      <c r="AW320" s="184"/>
      <c r="AX320" s="184"/>
      <c r="AY320" s="184"/>
      <c r="AZ320" s="184"/>
      <c r="BA320" s="184"/>
      <c r="BB320" s="184"/>
      <c r="BC320" s="184"/>
      <c r="BD320" s="184"/>
      <c r="BE320" s="184"/>
      <c r="BF320" s="184"/>
      <c r="BG320" s="184"/>
    </row>
    <row r="321" spans="2:59" ht="23.1" customHeight="1">
      <c r="C321" s="172"/>
      <c r="D321" s="172"/>
      <c r="E321" s="172"/>
      <c r="F321" s="172"/>
      <c r="G321" s="172"/>
      <c r="H321" s="172"/>
      <c r="I321" s="294"/>
      <c r="J321" s="295"/>
      <c r="K321" s="296"/>
      <c r="L321" s="246"/>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8"/>
      <c r="AL321" s="184"/>
      <c r="AM321" s="184"/>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row>
    <row r="322" spans="2:59" ht="23.1" customHeight="1">
      <c r="C322" s="360" t="s">
        <v>458</v>
      </c>
      <c r="D322" s="172"/>
      <c r="E322" s="172"/>
      <c r="F322" s="172"/>
      <c r="G322" s="172"/>
      <c r="H322" s="172"/>
      <c r="I322" s="291"/>
      <c r="J322" s="292"/>
      <c r="K322" s="293"/>
      <c r="L322" s="243"/>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5"/>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row>
    <row r="323" spans="2:59" ht="23.1" customHeight="1">
      <c r="C323" s="172"/>
      <c r="D323" s="172"/>
      <c r="E323" s="172"/>
      <c r="F323" s="172"/>
      <c r="G323" s="172"/>
      <c r="H323" s="172"/>
      <c r="I323" s="294"/>
      <c r="J323" s="295"/>
      <c r="K323" s="296"/>
      <c r="L323" s="246"/>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8"/>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row>
    <row r="324" spans="2:59" ht="23.1" customHeight="1">
      <c r="C324" s="360" t="s">
        <v>460</v>
      </c>
      <c r="D324" s="172"/>
      <c r="E324" s="172"/>
      <c r="F324" s="172"/>
      <c r="G324" s="172"/>
      <c r="H324" s="172"/>
      <c r="I324" s="291"/>
      <c r="J324" s="292"/>
      <c r="K324" s="293"/>
      <c r="L324" s="243"/>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5"/>
      <c r="AL324" s="184"/>
      <c r="AM324" s="184"/>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row>
    <row r="325" spans="2:59" ht="23.1" customHeight="1">
      <c r="C325" s="172"/>
      <c r="D325" s="172"/>
      <c r="E325" s="172"/>
      <c r="F325" s="172"/>
      <c r="G325" s="172"/>
      <c r="H325" s="172"/>
      <c r="I325" s="294"/>
      <c r="J325" s="295"/>
      <c r="K325" s="296"/>
      <c r="L325" s="246"/>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8"/>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row>
    <row r="326" spans="2:59" ht="23.1" customHeight="1">
      <c r="C326" s="360" t="s">
        <v>459</v>
      </c>
      <c r="D326" s="172"/>
      <c r="E326" s="172"/>
      <c r="F326" s="172"/>
      <c r="G326" s="172"/>
      <c r="H326" s="172"/>
      <c r="I326" s="291"/>
      <c r="J326" s="292"/>
      <c r="K326" s="293"/>
      <c r="L326" s="243"/>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5"/>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row>
    <row r="327" spans="2:59" ht="23.1" customHeight="1">
      <c r="C327" s="172"/>
      <c r="D327" s="172"/>
      <c r="E327" s="172"/>
      <c r="F327" s="172"/>
      <c r="G327" s="172"/>
      <c r="H327" s="172"/>
      <c r="I327" s="294"/>
      <c r="J327" s="295"/>
      <c r="K327" s="296"/>
      <c r="L327" s="246"/>
      <c r="M327" s="247"/>
      <c r="N327" s="247"/>
      <c r="O327" s="247"/>
      <c r="P327" s="247"/>
      <c r="Q327" s="247"/>
      <c r="R327" s="247"/>
      <c r="S327" s="247"/>
      <c r="T327" s="247"/>
      <c r="U327" s="247"/>
      <c r="V327" s="247"/>
      <c r="W327" s="247"/>
      <c r="X327" s="247"/>
      <c r="Y327" s="247"/>
      <c r="Z327" s="247"/>
      <c r="AA327" s="247"/>
      <c r="AB327" s="247"/>
      <c r="AC327" s="247"/>
      <c r="AD327" s="247"/>
      <c r="AE327" s="247"/>
      <c r="AF327" s="247"/>
      <c r="AG327" s="247"/>
      <c r="AH327" s="247"/>
      <c r="AI327" s="248"/>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row>
    <row r="328" spans="2:59" ht="23.1" customHeight="1"/>
    <row r="329" spans="2:59" ht="23.1" customHeight="1">
      <c r="C329" s="23" t="s">
        <v>87</v>
      </c>
    </row>
    <row r="330" spans="2:59" ht="23.1" customHeight="1">
      <c r="C330" s="170" t="s">
        <v>417</v>
      </c>
      <c r="D330" s="170"/>
      <c r="E330" s="170"/>
      <c r="F330" s="170"/>
      <c r="G330" s="170"/>
      <c r="H330" s="170"/>
      <c r="I330" s="170"/>
      <c r="J330" s="170"/>
      <c r="K330" s="170"/>
      <c r="L330" s="170" t="s">
        <v>49</v>
      </c>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row>
    <row r="331" spans="2:59" ht="23.1" customHeight="1">
      <c r="B331" s="373" t="s">
        <v>317</v>
      </c>
      <c r="C331" s="243"/>
      <c r="D331" s="244"/>
      <c r="E331" s="244"/>
      <c r="F331" s="244"/>
      <c r="G331" s="244"/>
      <c r="H331" s="244"/>
      <c r="I331" s="244"/>
      <c r="J331" s="244"/>
      <c r="K331" s="245"/>
      <c r="L331" s="243"/>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5"/>
      <c r="AL331" s="184"/>
      <c r="AM331" s="184"/>
      <c r="AN331" s="184"/>
      <c r="AO331" s="184"/>
      <c r="AP331" s="184"/>
      <c r="AQ331" s="184"/>
      <c r="AR331" s="184"/>
      <c r="AS331" s="184"/>
      <c r="AT331" s="184"/>
      <c r="AU331" s="184"/>
      <c r="AV331" s="184"/>
      <c r="AW331" s="184"/>
      <c r="AX331" s="184"/>
      <c r="AY331" s="184"/>
      <c r="AZ331" s="184"/>
      <c r="BA331" s="184"/>
      <c r="BB331" s="184"/>
      <c r="BC331" s="184"/>
      <c r="BD331" s="184"/>
      <c r="BE331" s="184"/>
      <c r="BF331" s="184"/>
      <c r="BG331" s="184"/>
    </row>
    <row r="332" spans="2:59" ht="23.1" customHeight="1">
      <c r="B332" s="373"/>
      <c r="C332" s="246"/>
      <c r="D332" s="247"/>
      <c r="E332" s="247"/>
      <c r="F332" s="247"/>
      <c r="G332" s="247"/>
      <c r="H332" s="247"/>
      <c r="I332" s="247"/>
      <c r="J332" s="247"/>
      <c r="K332" s="248"/>
      <c r="L332" s="246"/>
      <c r="M332" s="247"/>
      <c r="N332" s="247"/>
      <c r="O332" s="247"/>
      <c r="P332" s="247"/>
      <c r="Q332" s="247"/>
      <c r="R332" s="247"/>
      <c r="S332" s="247"/>
      <c r="T332" s="247"/>
      <c r="U332" s="247"/>
      <c r="V332" s="247"/>
      <c r="W332" s="247"/>
      <c r="X332" s="247"/>
      <c r="Y332" s="247"/>
      <c r="Z332" s="247"/>
      <c r="AA332" s="247"/>
      <c r="AB332" s="247"/>
      <c r="AC332" s="247"/>
      <c r="AD332" s="247"/>
      <c r="AE332" s="247"/>
      <c r="AF332" s="247"/>
      <c r="AG332" s="247"/>
      <c r="AH332" s="247"/>
      <c r="AI332" s="248"/>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row>
    <row r="333" spans="2:59" ht="23.1" customHeight="1">
      <c r="B333" s="373" t="s">
        <v>318</v>
      </c>
      <c r="C333" s="243"/>
      <c r="D333" s="244"/>
      <c r="E333" s="244"/>
      <c r="F333" s="244"/>
      <c r="G333" s="244"/>
      <c r="H333" s="244"/>
      <c r="I333" s="244"/>
      <c r="J333" s="244"/>
      <c r="K333" s="245"/>
      <c r="L333" s="243"/>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5"/>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row>
    <row r="334" spans="2:59" ht="23.1" customHeight="1">
      <c r="B334" s="373"/>
      <c r="C334" s="246"/>
      <c r="D334" s="247"/>
      <c r="E334" s="247"/>
      <c r="F334" s="247"/>
      <c r="G334" s="247"/>
      <c r="H334" s="247"/>
      <c r="I334" s="247"/>
      <c r="J334" s="247"/>
      <c r="K334" s="248"/>
      <c r="L334" s="246"/>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8"/>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row>
    <row r="335" spans="2:59" ht="23.1" customHeight="1">
      <c r="B335" s="373" t="s">
        <v>319</v>
      </c>
      <c r="C335" s="243"/>
      <c r="D335" s="244"/>
      <c r="E335" s="244"/>
      <c r="F335" s="244"/>
      <c r="G335" s="244"/>
      <c r="H335" s="244"/>
      <c r="I335" s="244"/>
      <c r="J335" s="244"/>
      <c r="K335" s="245"/>
      <c r="L335" s="243"/>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5"/>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row>
    <row r="336" spans="2:59" ht="23.1" customHeight="1">
      <c r="B336" s="373"/>
      <c r="C336" s="246"/>
      <c r="D336" s="247"/>
      <c r="E336" s="247"/>
      <c r="F336" s="247"/>
      <c r="G336" s="247"/>
      <c r="H336" s="247"/>
      <c r="I336" s="247"/>
      <c r="J336" s="247"/>
      <c r="K336" s="248"/>
      <c r="L336" s="246"/>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8"/>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row>
    <row r="337" spans="2:59" ht="23.1" customHeight="1"/>
    <row r="338" spans="2:59" ht="23.1" customHeight="1"/>
    <row r="339" spans="2:59" ht="23.1" customHeight="1">
      <c r="B339" s="197" t="s">
        <v>110</v>
      </c>
      <c r="C339" s="197"/>
      <c r="D339" s="6" t="s">
        <v>111</v>
      </c>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row>
    <row r="340" spans="2:59" ht="23.1" customHeight="1">
      <c r="B340" s="197"/>
      <c r="C340" s="197"/>
      <c r="D340" s="28" t="s">
        <v>134</v>
      </c>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2:59" ht="23.1" customHeight="1"/>
    <row r="342" spans="2:59" ht="23.1" customHeight="1">
      <c r="C342" s="22" t="s">
        <v>320</v>
      </c>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59" ht="23.1" customHeight="1">
      <c r="C343" s="22" t="s">
        <v>132</v>
      </c>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59" ht="23.1" customHeight="1">
      <c r="C344" s="25" t="s">
        <v>485</v>
      </c>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row>
    <row r="345" spans="2:59" ht="23.1" customHeight="1">
      <c r="C345" t="s">
        <v>112</v>
      </c>
      <c r="G345" s="116"/>
      <c r="H345" s="9" t="s">
        <v>113</v>
      </c>
      <c r="P345" s="1"/>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row>
    <row r="346" spans="2:59" ht="23.1" customHeight="1">
      <c r="C346" t="s">
        <v>114</v>
      </c>
      <c r="H346" s="24" t="s">
        <v>115</v>
      </c>
      <c r="I346" s="297"/>
      <c r="J346" s="297"/>
      <c r="K346" s="297"/>
      <c r="L346" s="297"/>
      <c r="M346" t="s">
        <v>116</v>
      </c>
      <c r="O346" s="24" t="s">
        <v>117</v>
      </c>
      <c r="P346" s="297"/>
      <c r="Q346" s="297"/>
      <c r="R346" s="297"/>
      <c r="S346" s="297"/>
      <c r="T346" t="s">
        <v>116</v>
      </c>
      <c r="AL346" s="184"/>
      <c r="AM346" s="184"/>
      <c r="AN346" s="184"/>
      <c r="AO346" s="184"/>
      <c r="AP346" s="184"/>
      <c r="AQ346" s="184"/>
      <c r="AR346" s="184"/>
      <c r="AS346" s="184"/>
      <c r="AT346" s="184"/>
      <c r="AU346" s="184"/>
      <c r="AV346" s="184"/>
      <c r="AW346" s="184"/>
      <c r="AX346" s="184"/>
      <c r="AY346" s="184"/>
      <c r="AZ346" s="184"/>
      <c r="BA346" s="184"/>
      <c r="BB346" s="184"/>
      <c r="BC346" s="184"/>
      <c r="BD346" s="184"/>
      <c r="BE346" s="184"/>
      <c r="BF346" s="184"/>
      <c r="BG346" s="184"/>
    </row>
    <row r="347" spans="2:59" ht="23.1" customHeight="1">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row>
    <row r="348" spans="2:59" ht="23.1" customHeight="1">
      <c r="C348" s="298" t="s">
        <v>118</v>
      </c>
      <c r="D348" s="298"/>
      <c r="E348" s="298"/>
      <c r="F348" s="243"/>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5"/>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row>
    <row r="349" spans="2:59" ht="23.1" customHeight="1">
      <c r="C349" s="298"/>
      <c r="D349" s="298"/>
      <c r="E349" s="298"/>
      <c r="F349" s="246"/>
      <c r="G349" s="247"/>
      <c r="H349" s="247"/>
      <c r="I349" s="247"/>
      <c r="J349" s="247"/>
      <c r="K349" s="247"/>
      <c r="L349" s="247"/>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8"/>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row>
    <row r="350" spans="2:59" ht="23.1" customHeight="1"/>
    <row r="351" spans="2:59" ht="23.1" customHeight="1">
      <c r="C351" s="22" t="s">
        <v>422</v>
      </c>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59" ht="23.1" customHeight="1">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row>
    <row r="353" spans="2:59" ht="23.1" customHeight="1">
      <c r="C353" s="115"/>
      <c r="E353" t="s">
        <v>196</v>
      </c>
      <c r="H353" t="s">
        <v>321</v>
      </c>
      <c r="L353" s="199"/>
      <c r="M353" s="199"/>
      <c r="N353" s="199"/>
      <c r="O353" s="199"/>
      <c r="P353" s="199"/>
      <c r="Q353" s="199"/>
      <c r="R353" s="199"/>
      <c r="S353" s="199"/>
      <c r="T353" s="199"/>
      <c r="U353" s="199"/>
      <c r="V353" s="199"/>
      <c r="W353" s="199"/>
      <c r="X353" s="199"/>
      <c r="Y353" s="199"/>
      <c r="Z353" s="199"/>
      <c r="AA353" s="199"/>
      <c r="AB353" s="199"/>
      <c r="AC353" s="199"/>
      <c r="AD353" s="199"/>
      <c r="AE353" s="199"/>
      <c r="AF353" s="199"/>
      <c r="AG353" s="199"/>
      <c r="AH353" s="199"/>
      <c r="AI353" s="199"/>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row>
    <row r="354" spans="2:59" ht="23.1" customHeight="1">
      <c r="E354" t="s">
        <v>227</v>
      </c>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row>
    <row r="355" spans="2:59" ht="23.1" customHeight="1"/>
    <row r="356" spans="2:59" ht="23.1" customHeight="1">
      <c r="C356" s="22" t="s">
        <v>322</v>
      </c>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59" ht="23.1" customHeight="1">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row>
    <row r="358" spans="2:59" ht="23.1" customHeight="1">
      <c r="C358" s="115"/>
      <c r="E358" t="s">
        <v>324</v>
      </c>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row>
    <row r="359" spans="2:59" ht="23.1" customHeight="1">
      <c r="E359" t="s">
        <v>323</v>
      </c>
      <c r="H359" t="s">
        <v>325</v>
      </c>
      <c r="K359" s="222"/>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4"/>
      <c r="AL359" s="184"/>
      <c r="AM359" s="184"/>
      <c r="AN359" s="184"/>
      <c r="AO359" s="184"/>
      <c r="AP359" s="184"/>
      <c r="AQ359" s="184"/>
      <c r="AR359" s="184"/>
      <c r="AS359" s="184"/>
      <c r="AT359" s="184"/>
      <c r="AU359" s="184"/>
      <c r="AV359" s="184"/>
      <c r="AW359" s="184"/>
      <c r="AX359" s="184"/>
      <c r="AY359" s="184"/>
      <c r="AZ359" s="184"/>
      <c r="BA359" s="184"/>
      <c r="BB359" s="184"/>
      <c r="BC359" s="184"/>
      <c r="BD359" s="184"/>
      <c r="BE359" s="184"/>
      <c r="BF359" s="184"/>
      <c r="BG359" s="184"/>
    </row>
    <row r="360" spans="2:59" ht="23.1" customHeight="1">
      <c r="H360" s="13" t="s">
        <v>402</v>
      </c>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row>
    <row r="361" spans="2:59" ht="23.1" customHeight="1">
      <c r="H361" s="13"/>
    </row>
    <row r="362" spans="2:59" ht="23.1" customHeight="1">
      <c r="C362" s="22" t="s">
        <v>133</v>
      </c>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59" ht="23.1" customHeight="1">
      <c r="B363" s="377" t="s">
        <v>528</v>
      </c>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c r="AA363" s="377"/>
      <c r="AB363" s="377"/>
      <c r="AC363" s="377"/>
      <c r="AD363" s="377"/>
      <c r="AE363" s="377"/>
      <c r="AF363" s="377"/>
      <c r="AG363" s="377"/>
      <c r="AH363" s="377"/>
      <c r="AI363" s="377"/>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row>
    <row r="364" spans="2:59" ht="23.1" customHeight="1">
      <c r="B364" s="377"/>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c r="AB364" s="377"/>
      <c r="AC364" s="377"/>
      <c r="AD364" s="377"/>
      <c r="AE364" s="377"/>
      <c r="AF364" s="377"/>
      <c r="AG364" s="377"/>
      <c r="AH364" s="377"/>
      <c r="AI364" s="377"/>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row>
    <row r="365" spans="2:59" ht="23.1" customHeight="1">
      <c r="B365" s="377"/>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c r="AA365" s="377"/>
      <c r="AB365" s="377"/>
      <c r="AC365" s="377"/>
      <c r="AD365" s="377"/>
      <c r="AE365" s="377"/>
      <c r="AF365" s="377"/>
      <c r="AG365" s="377"/>
      <c r="AH365" s="377"/>
      <c r="AI365" s="377"/>
      <c r="AL365" s="184"/>
      <c r="AM365" s="184"/>
      <c r="AN365" s="184"/>
      <c r="AO365" s="184"/>
      <c r="AP365" s="184"/>
      <c r="AQ365" s="184"/>
      <c r="AR365" s="184"/>
      <c r="AS365" s="184"/>
      <c r="AT365" s="184"/>
      <c r="AU365" s="184"/>
      <c r="AV365" s="184"/>
      <c r="AW365" s="184"/>
      <c r="AX365" s="184"/>
      <c r="AY365" s="184"/>
      <c r="AZ365" s="184"/>
      <c r="BA365" s="184"/>
      <c r="BB365" s="184"/>
      <c r="BC365" s="184"/>
      <c r="BD365" s="184"/>
      <c r="BE365" s="184"/>
      <c r="BF365" s="184"/>
      <c r="BG365" s="184"/>
    </row>
    <row r="366" spans="2:59" ht="23.1" customHeight="1">
      <c r="B366" s="377"/>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c r="AA366" s="377"/>
      <c r="AB366" s="377"/>
      <c r="AC366" s="377"/>
      <c r="AD366" s="377"/>
      <c r="AE366" s="377"/>
      <c r="AF366" s="377"/>
      <c r="AG366" s="377"/>
      <c r="AH366" s="377"/>
      <c r="AI366" s="377"/>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row>
    <row r="367" spans="2:59" ht="23.1" customHeight="1">
      <c r="B367" s="289" t="str">
        <f>Year4&amp;"年度"</f>
        <v>2022年度</v>
      </c>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AA367" s="72" t="s">
        <v>334</v>
      </c>
      <c r="AB367" s="42"/>
      <c r="AC367" s="42"/>
      <c r="AD367" s="42"/>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row>
    <row r="368" spans="2:59" ht="23.1" customHeight="1" thickBot="1">
      <c r="B368" s="282" t="s">
        <v>447</v>
      </c>
      <c r="C368" s="282"/>
      <c r="D368" s="282"/>
      <c r="E368" s="282"/>
      <c r="F368" s="282"/>
      <c r="G368" s="282"/>
      <c r="H368" s="282"/>
      <c r="I368" s="282"/>
      <c r="J368" s="282"/>
      <c r="K368" s="282"/>
      <c r="L368" s="267"/>
      <c r="M368" s="267"/>
      <c r="N368" s="267"/>
      <c r="O368" s="267"/>
      <c r="P368" s="267"/>
      <c r="Q368" s="267"/>
      <c r="R368" s="267"/>
      <c r="S368" s="267"/>
      <c r="T368" s="267"/>
      <c r="U368" s="267"/>
      <c r="V368" s="267"/>
      <c r="W368" s="267"/>
      <c r="X368" s="267"/>
      <c r="Y368" s="93" t="s">
        <v>33</v>
      </c>
      <c r="Z368" s="62"/>
      <c r="AA368" s="290" t="s">
        <v>300</v>
      </c>
      <c r="AB368" s="290"/>
      <c r="AC368" s="290"/>
      <c r="AD368" s="290" t="s">
        <v>301</v>
      </c>
      <c r="AE368" s="290"/>
      <c r="AF368" s="290"/>
      <c r="AG368" s="290" t="s">
        <v>299</v>
      </c>
      <c r="AH368" s="290"/>
      <c r="AI368" s="290"/>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row>
    <row r="369" spans="2:59" ht="23.1" customHeight="1">
      <c r="B369" s="281" t="s">
        <v>448</v>
      </c>
      <c r="C369" s="281"/>
      <c r="D369" s="281"/>
      <c r="E369" s="281"/>
      <c r="F369" s="281"/>
      <c r="G369" s="281"/>
      <c r="H369" s="281"/>
      <c r="I369" s="281"/>
      <c r="J369" s="281"/>
      <c r="K369" s="281"/>
      <c r="L369" s="283"/>
      <c r="M369" s="283"/>
      <c r="N369" s="283"/>
      <c r="O369" s="284" t="s">
        <v>298</v>
      </c>
      <c r="P369" s="284"/>
      <c r="Q369" s="283"/>
      <c r="R369" s="283"/>
      <c r="S369" s="283"/>
      <c r="T369" s="284" t="s">
        <v>489</v>
      </c>
      <c r="U369" s="284"/>
      <c r="V369" s="286"/>
      <c r="W369" s="286"/>
      <c r="X369" s="286"/>
      <c r="Y369" s="46" t="s">
        <v>34</v>
      </c>
      <c r="Z369" s="43"/>
      <c r="AA369" s="288" t="str">
        <f>IF(OR(ISBLANK(L370),ISBLANK(L371)),"",L370+L371)</f>
        <v/>
      </c>
      <c r="AB369" s="288"/>
      <c r="AC369" s="47" t="s">
        <v>136</v>
      </c>
      <c r="AD369" s="288" t="str">
        <f>IF(OR(ISBLANK(Q370),ISBLANK(Q371)),"",Q370+Q371)</f>
        <v/>
      </c>
      <c r="AE369" s="288"/>
      <c r="AF369" s="61" t="s">
        <v>137</v>
      </c>
      <c r="AG369" s="287" t="str">
        <f>IF(OR(ISBLANK(L369),ISBLANK(Q369),Q369=0),"",L369/Q369*100)</f>
        <v/>
      </c>
      <c r="AH369" s="287"/>
      <c r="AI369" s="47" t="s">
        <v>34</v>
      </c>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row>
    <row r="370" spans="2:59" ht="23.1" customHeight="1">
      <c r="B370" s="210" t="s">
        <v>449</v>
      </c>
      <c r="C370" s="210"/>
      <c r="D370" s="210"/>
      <c r="E370" s="210"/>
      <c r="F370" s="210"/>
      <c r="G370" s="210"/>
      <c r="H370" s="210"/>
      <c r="I370" s="210"/>
      <c r="J370" s="210"/>
      <c r="K370" s="210"/>
      <c r="L370" s="171"/>
      <c r="M370" s="171"/>
      <c r="N370" s="171"/>
      <c r="O370" s="221" t="s">
        <v>298</v>
      </c>
      <c r="P370" s="221"/>
      <c r="Q370" s="171"/>
      <c r="R370" s="171"/>
      <c r="S370" s="171"/>
      <c r="T370" s="284" t="s">
        <v>489</v>
      </c>
      <c r="U370" s="284"/>
      <c r="V370" s="286"/>
      <c r="W370" s="286"/>
      <c r="X370" s="286"/>
      <c r="Y370" s="45" t="s">
        <v>34</v>
      </c>
      <c r="AA370" s="55"/>
      <c r="AB370" s="55"/>
      <c r="AC370" s="55"/>
      <c r="AD370" s="55"/>
      <c r="AE370" s="55"/>
      <c r="AF370" s="55" t="s">
        <v>335</v>
      </c>
      <c r="AG370" s="375" t="str">
        <f>IF(OR(ISBLANK(L370),ISBLANK(Q370),Q370=0),"",L370/Q370*100)</f>
        <v/>
      </c>
      <c r="AH370" s="376"/>
      <c r="AI370" s="47" t="s">
        <v>34</v>
      </c>
      <c r="AL370" s="184"/>
      <c r="AM370" s="184"/>
      <c r="AN370" s="184"/>
      <c r="AO370" s="184"/>
      <c r="AP370" s="184"/>
      <c r="AQ370" s="184"/>
      <c r="AR370" s="184"/>
      <c r="AS370" s="184"/>
      <c r="AT370" s="184"/>
      <c r="AU370" s="184"/>
      <c r="AV370" s="184"/>
      <c r="AW370" s="184"/>
      <c r="AX370" s="184"/>
      <c r="AY370" s="184"/>
      <c r="AZ370" s="184"/>
      <c r="BA370" s="184"/>
      <c r="BB370" s="184"/>
      <c r="BC370" s="184"/>
      <c r="BD370" s="184"/>
      <c r="BE370" s="184"/>
      <c r="BF370" s="184"/>
      <c r="BG370" s="184"/>
    </row>
    <row r="371" spans="2:59" ht="23.1" customHeight="1">
      <c r="B371" s="210" t="s">
        <v>451</v>
      </c>
      <c r="C371" s="210"/>
      <c r="D371" s="210"/>
      <c r="E371" s="210"/>
      <c r="F371" s="210"/>
      <c r="G371" s="210"/>
      <c r="H371" s="210"/>
      <c r="I371" s="210"/>
      <c r="J371" s="210"/>
      <c r="K371" s="210"/>
      <c r="L371" s="171"/>
      <c r="M371" s="171"/>
      <c r="N371" s="171"/>
      <c r="O371" s="221" t="s">
        <v>298</v>
      </c>
      <c r="P371" s="221"/>
      <c r="Q371" s="171"/>
      <c r="R371" s="171"/>
      <c r="S371" s="171"/>
      <c r="T371" s="284" t="s">
        <v>489</v>
      </c>
      <c r="U371" s="284"/>
      <c r="V371" s="286"/>
      <c r="W371" s="286"/>
      <c r="X371" s="286"/>
      <c r="Y371" s="45" t="s">
        <v>34</v>
      </c>
      <c r="AA371" s="55"/>
      <c r="AB371" s="55"/>
      <c r="AC371" s="55"/>
      <c r="AD371" s="55"/>
      <c r="AE371" s="55"/>
      <c r="AF371" s="55" t="s">
        <v>336</v>
      </c>
      <c r="AG371" s="375" t="str">
        <f>IF(OR(ISBLANK(L371),ISBLANK(Q371),Q371=0),"",L371/Q371*100)</f>
        <v/>
      </c>
      <c r="AH371" s="376"/>
      <c r="AI371" s="47" t="s">
        <v>34</v>
      </c>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row>
    <row r="372" spans="2:59" ht="23.1" customHeight="1" thickBot="1">
      <c r="B372" s="282" t="s">
        <v>398</v>
      </c>
      <c r="C372" s="282"/>
      <c r="D372" s="282"/>
      <c r="E372" s="282"/>
      <c r="F372" s="282"/>
      <c r="G372" s="282"/>
      <c r="H372" s="282"/>
      <c r="I372" s="282"/>
      <c r="J372" s="282"/>
      <c r="K372" s="282"/>
      <c r="L372" s="267"/>
      <c r="M372" s="267"/>
      <c r="N372" s="267"/>
      <c r="O372" s="267"/>
      <c r="P372" s="267"/>
      <c r="Q372" s="267"/>
      <c r="R372" s="267"/>
      <c r="S372" s="267"/>
      <c r="T372" s="267"/>
      <c r="U372" s="93" t="s">
        <v>33</v>
      </c>
      <c r="V372" s="285"/>
      <c r="W372" s="285"/>
      <c r="X372" s="285"/>
      <c r="Y372" s="93" t="s">
        <v>34</v>
      </c>
      <c r="Z372" s="63"/>
      <c r="AA372" s="64"/>
      <c r="AB372" s="64"/>
      <c r="AC372" s="64"/>
      <c r="AD372" s="64"/>
      <c r="AE372" s="64"/>
      <c r="AF372" s="94" t="s">
        <v>337</v>
      </c>
      <c r="AG372" s="375" t="str">
        <f>IF(OR(ISBLANK(L372),ISBLANK(Q371),Q371=0),"",L372/Q371*100)</f>
        <v/>
      </c>
      <c r="AH372" s="376"/>
      <c r="AI372" s="47" t="s">
        <v>34</v>
      </c>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row>
    <row r="373" spans="2:59" ht="23.1" customHeight="1">
      <c r="B373" s="281" t="s">
        <v>450</v>
      </c>
      <c r="C373" s="281"/>
      <c r="D373" s="281"/>
      <c r="E373" s="281"/>
      <c r="F373" s="281"/>
      <c r="G373" s="281"/>
      <c r="H373" s="281"/>
      <c r="I373" s="281"/>
      <c r="J373" s="281"/>
      <c r="K373" s="281"/>
      <c r="L373" s="286"/>
      <c r="M373" s="286"/>
      <c r="N373" s="286"/>
      <c r="O373" s="286"/>
      <c r="P373" s="286"/>
      <c r="Q373" s="286"/>
      <c r="R373" s="286"/>
      <c r="S373" s="286"/>
      <c r="T373" s="286"/>
      <c r="U373" s="286"/>
      <c r="V373" s="286"/>
      <c r="W373" s="286"/>
      <c r="X373" s="286"/>
      <c r="Y373" s="46" t="s">
        <v>34</v>
      </c>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row>
    <row r="374" spans="2:59" ht="23.1" customHeight="1">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row>
    <row r="375" spans="2:59" ht="23.1" customHeight="1">
      <c r="B375" s="289" t="str">
        <f>Year3&amp;"年度"</f>
        <v>2023年度</v>
      </c>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AA375" s="72" t="s">
        <v>334</v>
      </c>
      <c r="AB375" s="42"/>
      <c r="AC375" s="42"/>
      <c r="AD375" s="42"/>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row>
    <row r="376" spans="2:59" ht="23.1" customHeight="1" thickBot="1">
      <c r="B376" s="282" t="s">
        <v>447</v>
      </c>
      <c r="C376" s="282"/>
      <c r="D376" s="282"/>
      <c r="E376" s="282"/>
      <c r="F376" s="282"/>
      <c r="G376" s="282"/>
      <c r="H376" s="282"/>
      <c r="I376" s="282"/>
      <c r="J376" s="282"/>
      <c r="K376" s="282"/>
      <c r="L376" s="267"/>
      <c r="M376" s="267"/>
      <c r="N376" s="267"/>
      <c r="O376" s="267"/>
      <c r="P376" s="267"/>
      <c r="Q376" s="267"/>
      <c r="R376" s="267"/>
      <c r="S376" s="267"/>
      <c r="T376" s="267"/>
      <c r="U376" s="267"/>
      <c r="V376" s="267"/>
      <c r="W376" s="267"/>
      <c r="X376" s="267"/>
      <c r="Y376" s="93" t="s">
        <v>33</v>
      </c>
      <c r="Z376" s="62"/>
      <c r="AA376" s="290" t="s">
        <v>300</v>
      </c>
      <c r="AB376" s="290"/>
      <c r="AC376" s="290"/>
      <c r="AD376" s="290" t="s">
        <v>301</v>
      </c>
      <c r="AE376" s="290"/>
      <c r="AF376" s="290"/>
      <c r="AG376" s="290" t="s">
        <v>299</v>
      </c>
      <c r="AH376" s="290"/>
      <c r="AI376" s="290"/>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row>
    <row r="377" spans="2:59" ht="23.1" customHeight="1">
      <c r="B377" s="281" t="s">
        <v>448</v>
      </c>
      <c r="C377" s="281"/>
      <c r="D377" s="281"/>
      <c r="E377" s="281"/>
      <c r="F377" s="281"/>
      <c r="G377" s="281"/>
      <c r="H377" s="281"/>
      <c r="I377" s="281"/>
      <c r="J377" s="281"/>
      <c r="K377" s="281"/>
      <c r="L377" s="283"/>
      <c r="M377" s="283"/>
      <c r="N377" s="283"/>
      <c r="O377" s="284" t="s">
        <v>298</v>
      </c>
      <c r="P377" s="284"/>
      <c r="Q377" s="283"/>
      <c r="R377" s="283"/>
      <c r="S377" s="283"/>
      <c r="T377" s="284" t="s">
        <v>489</v>
      </c>
      <c r="U377" s="284"/>
      <c r="V377" s="286"/>
      <c r="W377" s="286"/>
      <c r="X377" s="286"/>
      <c r="Y377" s="46" t="s">
        <v>34</v>
      </c>
      <c r="Z377" s="43"/>
      <c r="AA377" s="288" t="str">
        <f>IF(OR(ISBLANK(L378),ISBLANK(L379)),"",L378+L379)</f>
        <v/>
      </c>
      <c r="AB377" s="288"/>
      <c r="AC377" s="47" t="s">
        <v>136</v>
      </c>
      <c r="AD377" s="288" t="str">
        <f>IF(OR(ISBLANK(Q378),ISBLANK(Q379)),"",Q378+Q379)</f>
        <v/>
      </c>
      <c r="AE377" s="288"/>
      <c r="AF377" s="61" t="s">
        <v>137</v>
      </c>
      <c r="AG377" s="287" t="str">
        <f>IF(OR(ISBLANK(L377),ISBLANK(Q377),Q377=0),"",L377/Q377*100)</f>
        <v/>
      </c>
      <c r="AH377" s="287"/>
      <c r="AI377" s="47" t="s">
        <v>34</v>
      </c>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row>
    <row r="378" spans="2:59" ht="23.1" customHeight="1">
      <c r="B378" s="210" t="s">
        <v>449</v>
      </c>
      <c r="C378" s="210"/>
      <c r="D378" s="210"/>
      <c r="E378" s="210"/>
      <c r="F378" s="210"/>
      <c r="G378" s="210"/>
      <c r="H378" s="210"/>
      <c r="I378" s="210"/>
      <c r="J378" s="210"/>
      <c r="K378" s="210"/>
      <c r="L378" s="171"/>
      <c r="M378" s="171"/>
      <c r="N378" s="171"/>
      <c r="O378" s="221" t="s">
        <v>298</v>
      </c>
      <c r="P378" s="221"/>
      <c r="Q378" s="171"/>
      <c r="R378" s="171"/>
      <c r="S378" s="171"/>
      <c r="T378" s="284" t="s">
        <v>489</v>
      </c>
      <c r="U378" s="284"/>
      <c r="V378" s="286"/>
      <c r="W378" s="286"/>
      <c r="X378" s="286"/>
      <c r="Y378" s="45" t="s">
        <v>34</v>
      </c>
      <c r="AA378" s="55"/>
      <c r="AB378" s="55"/>
      <c r="AC378" s="55"/>
      <c r="AD378" s="55"/>
      <c r="AE378" s="55"/>
      <c r="AF378" s="55" t="s">
        <v>335</v>
      </c>
      <c r="AG378" s="375" t="str">
        <f>IF(OR(ISBLANK(L378),ISBLANK(Q378),Q378=0),"",L378/Q378*100)</f>
        <v/>
      </c>
      <c r="AH378" s="376"/>
      <c r="AI378" s="47" t="s">
        <v>34</v>
      </c>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row>
    <row r="379" spans="2:59" ht="23.1" customHeight="1">
      <c r="B379" s="210" t="s">
        <v>451</v>
      </c>
      <c r="C379" s="210"/>
      <c r="D379" s="210"/>
      <c r="E379" s="210"/>
      <c r="F379" s="210"/>
      <c r="G379" s="210"/>
      <c r="H379" s="210"/>
      <c r="I379" s="210"/>
      <c r="J379" s="210"/>
      <c r="K379" s="210"/>
      <c r="L379" s="171"/>
      <c r="M379" s="171"/>
      <c r="N379" s="171"/>
      <c r="O379" s="221" t="s">
        <v>298</v>
      </c>
      <c r="P379" s="221"/>
      <c r="Q379" s="171"/>
      <c r="R379" s="171"/>
      <c r="S379" s="171"/>
      <c r="T379" s="284" t="s">
        <v>489</v>
      </c>
      <c r="U379" s="284"/>
      <c r="V379" s="286"/>
      <c r="W379" s="286"/>
      <c r="X379" s="286"/>
      <c r="Y379" s="45" t="s">
        <v>34</v>
      </c>
      <c r="AA379" s="55"/>
      <c r="AB379" s="55"/>
      <c r="AC379" s="55"/>
      <c r="AD379" s="55"/>
      <c r="AE379" s="55"/>
      <c r="AF379" s="55" t="s">
        <v>336</v>
      </c>
      <c r="AG379" s="375" t="str">
        <f>IF(OR(ISBLANK(L379),ISBLANK(Q379),Q379=0),"",L379/Q379*100)</f>
        <v/>
      </c>
      <c r="AH379" s="376"/>
      <c r="AI379" s="47" t="s">
        <v>34</v>
      </c>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row>
    <row r="380" spans="2:59" ht="23.1" customHeight="1" thickBot="1">
      <c r="B380" s="282" t="s">
        <v>398</v>
      </c>
      <c r="C380" s="282"/>
      <c r="D380" s="282"/>
      <c r="E380" s="282"/>
      <c r="F380" s="282"/>
      <c r="G380" s="282"/>
      <c r="H380" s="282"/>
      <c r="I380" s="282"/>
      <c r="J380" s="282"/>
      <c r="K380" s="282"/>
      <c r="L380" s="267"/>
      <c r="M380" s="267"/>
      <c r="N380" s="267"/>
      <c r="O380" s="267"/>
      <c r="P380" s="267"/>
      <c r="Q380" s="267"/>
      <c r="R380" s="267"/>
      <c r="S380" s="267"/>
      <c r="T380" s="267"/>
      <c r="U380" s="93" t="s">
        <v>33</v>
      </c>
      <c r="V380" s="285"/>
      <c r="W380" s="285"/>
      <c r="X380" s="285"/>
      <c r="Y380" s="93" t="s">
        <v>34</v>
      </c>
      <c r="Z380" s="63"/>
      <c r="AA380" s="64"/>
      <c r="AB380" s="64"/>
      <c r="AC380" s="64"/>
      <c r="AD380" s="64"/>
      <c r="AE380" s="64"/>
      <c r="AF380" s="94" t="s">
        <v>337</v>
      </c>
      <c r="AG380" s="375" t="str">
        <f>IF(OR(ISBLANK(L380),ISBLANK(Q379),Q379=0),"",L380/Q379*100)</f>
        <v/>
      </c>
      <c r="AH380" s="376"/>
      <c r="AI380" s="47" t="s">
        <v>34</v>
      </c>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row>
    <row r="381" spans="2:59" ht="23.1" customHeight="1">
      <c r="B381" s="281" t="s">
        <v>450</v>
      </c>
      <c r="C381" s="281"/>
      <c r="D381" s="281"/>
      <c r="E381" s="281"/>
      <c r="F381" s="281"/>
      <c r="G381" s="281"/>
      <c r="H381" s="281"/>
      <c r="I381" s="281"/>
      <c r="J381" s="281"/>
      <c r="K381" s="281"/>
      <c r="L381" s="286"/>
      <c r="M381" s="286"/>
      <c r="N381" s="286"/>
      <c r="O381" s="286"/>
      <c r="P381" s="286"/>
      <c r="Q381" s="286"/>
      <c r="R381" s="286"/>
      <c r="S381" s="286"/>
      <c r="T381" s="286"/>
      <c r="U381" s="286"/>
      <c r="V381" s="286"/>
      <c r="W381" s="286"/>
      <c r="X381" s="286"/>
      <c r="Y381" s="46" t="s">
        <v>34</v>
      </c>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row>
    <row r="382" spans="2:59" ht="23.1" customHeight="1">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row>
    <row r="383" spans="2:59" ht="23.1" customHeight="1">
      <c r="B383" s="289" t="str">
        <f>Year2&amp;"年度"</f>
        <v>2024年度</v>
      </c>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AA383" s="72" t="s">
        <v>334</v>
      </c>
      <c r="AB383" s="42"/>
      <c r="AC383" s="42"/>
      <c r="AD383" s="42"/>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row>
    <row r="384" spans="2:59" ht="23.1" customHeight="1" thickBot="1">
      <c r="B384" s="282" t="s">
        <v>447</v>
      </c>
      <c r="C384" s="282"/>
      <c r="D384" s="282"/>
      <c r="E384" s="282"/>
      <c r="F384" s="282"/>
      <c r="G384" s="282"/>
      <c r="H384" s="282"/>
      <c r="I384" s="282"/>
      <c r="J384" s="282"/>
      <c r="K384" s="282"/>
      <c r="L384" s="267"/>
      <c r="M384" s="267"/>
      <c r="N384" s="267"/>
      <c r="O384" s="267"/>
      <c r="P384" s="267"/>
      <c r="Q384" s="267"/>
      <c r="R384" s="267"/>
      <c r="S384" s="267"/>
      <c r="T384" s="267"/>
      <c r="U384" s="267"/>
      <c r="V384" s="267"/>
      <c r="W384" s="267"/>
      <c r="X384" s="267"/>
      <c r="Y384" s="93" t="s">
        <v>33</v>
      </c>
      <c r="Z384" s="62"/>
      <c r="AA384" s="290" t="s">
        <v>300</v>
      </c>
      <c r="AB384" s="290"/>
      <c r="AC384" s="290"/>
      <c r="AD384" s="290" t="s">
        <v>301</v>
      </c>
      <c r="AE384" s="290"/>
      <c r="AF384" s="290"/>
      <c r="AG384" s="290" t="s">
        <v>299</v>
      </c>
      <c r="AH384" s="290"/>
      <c r="AI384" s="290"/>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row>
    <row r="385" spans="2:59" ht="23.1" customHeight="1">
      <c r="B385" s="281" t="s">
        <v>448</v>
      </c>
      <c r="C385" s="281"/>
      <c r="D385" s="281"/>
      <c r="E385" s="281"/>
      <c r="F385" s="281"/>
      <c r="G385" s="281"/>
      <c r="H385" s="281"/>
      <c r="I385" s="281"/>
      <c r="J385" s="281"/>
      <c r="K385" s="281"/>
      <c r="L385" s="283"/>
      <c r="M385" s="283"/>
      <c r="N385" s="283"/>
      <c r="O385" s="284" t="s">
        <v>298</v>
      </c>
      <c r="P385" s="284"/>
      <c r="Q385" s="283"/>
      <c r="R385" s="283"/>
      <c r="S385" s="283"/>
      <c r="T385" s="284" t="s">
        <v>489</v>
      </c>
      <c r="U385" s="284"/>
      <c r="V385" s="286"/>
      <c r="W385" s="286"/>
      <c r="X385" s="286"/>
      <c r="Y385" s="46" t="s">
        <v>34</v>
      </c>
      <c r="Z385" s="43"/>
      <c r="AA385" s="288" t="str">
        <f>IF(OR(ISBLANK(L386),ISBLANK(L387)),"",L386+L387)</f>
        <v/>
      </c>
      <c r="AB385" s="288"/>
      <c r="AC385" s="47" t="s">
        <v>136</v>
      </c>
      <c r="AD385" s="288" t="str">
        <f>IF(OR(ISBLANK(Q386),ISBLANK(Q387)),"",Q386+Q387)</f>
        <v/>
      </c>
      <c r="AE385" s="288"/>
      <c r="AF385" s="61" t="s">
        <v>137</v>
      </c>
      <c r="AG385" s="287" t="str">
        <f>IF(OR(ISBLANK(L385),ISBLANK(Q385),Q385=0),"",L385/Q385*100)</f>
        <v/>
      </c>
      <c r="AH385" s="287"/>
      <c r="AI385" s="47" t="s">
        <v>34</v>
      </c>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row>
    <row r="386" spans="2:59" ht="23.1" customHeight="1">
      <c r="B386" s="210" t="s">
        <v>449</v>
      </c>
      <c r="C386" s="210"/>
      <c r="D386" s="210"/>
      <c r="E386" s="210"/>
      <c r="F386" s="210"/>
      <c r="G386" s="210"/>
      <c r="H386" s="210"/>
      <c r="I386" s="210"/>
      <c r="J386" s="210"/>
      <c r="K386" s="210"/>
      <c r="L386" s="171"/>
      <c r="M386" s="171"/>
      <c r="N386" s="171"/>
      <c r="O386" s="221" t="s">
        <v>298</v>
      </c>
      <c r="P386" s="221"/>
      <c r="Q386" s="171"/>
      <c r="R386" s="171"/>
      <c r="S386" s="171"/>
      <c r="T386" s="284" t="s">
        <v>489</v>
      </c>
      <c r="U386" s="284"/>
      <c r="V386" s="286"/>
      <c r="W386" s="286"/>
      <c r="X386" s="286"/>
      <c r="Y386" s="45" t="s">
        <v>34</v>
      </c>
      <c r="AA386" s="55"/>
      <c r="AB386" s="55"/>
      <c r="AC386" s="55"/>
      <c r="AD386" s="55"/>
      <c r="AE386" s="55"/>
      <c r="AF386" s="55" t="s">
        <v>335</v>
      </c>
      <c r="AG386" s="287" t="str">
        <f>IF(OR(ISBLANK(L386),ISBLANK(Q386),Q386=0),"",L386/Q386*100)</f>
        <v/>
      </c>
      <c r="AH386" s="287"/>
      <c r="AI386" s="47" t="s">
        <v>34</v>
      </c>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row>
    <row r="387" spans="2:59" ht="23.1" customHeight="1">
      <c r="B387" s="210" t="s">
        <v>451</v>
      </c>
      <c r="C387" s="210"/>
      <c r="D387" s="210"/>
      <c r="E387" s="210"/>
      <c r="F387" s="210"/>
      <c r="G387" s="210"/>
      <c r="H387" s="210"/>
      <c r="I387" s="210"/>
      <c r="J387" s="210"/>
      <c r="K387" s="210"/>
      <c r="L387" s="171"/>
      <c r="M387" s="171"/>
      <c r="N387" s="171"/>
      <c r="O387" s="221" t="s">
        <v>298</v>
      </c>
      <c r="P387" s="221"/>
      <c r="Q387" s="171"/>
      <c r="R387" s="171"/>
      <c r="S387" s="171"/>
      <c r="T387" s="284" t="s">
        <v>489</v>
      </c>
      <c r="U387" s="284"/>
      <c r="V387" s="286"/>
      <c r="W387" s="286"/>
      <c r="X387" s="286"/>
      <c r="Y387" s="45" t="s">
        <v>34</v>
      </c>
      <c r="AA387" s="55"/>
      <c r="AB387" s="55"/>
      <c r="AC387" s="55"/>
      <c r="AD387" s="55"/>
      <c r="AE387" s="55"/>
      <c r="AF387" s="55" t="s">
        <v>336</v>
      </c>
      <c r="AG387" s="287" t="str">
        <f>IF(OR(ISBLANK(L387),ISBLANK(Q387),Q387=0),"",L387/Q387*100)</f>
        <v/>
      </c>
      <c r="AH387" s="287"/>
      <c r="AI387" s="47" t="s">
        <v>34</v>
      </c>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row>
    <row r="388" spans="2:59" ht="23.1" customHeight="1" thickBot="1">
      <c r="B388" s="282" t="s">
        <v>398</v>
      </c>
      <c r="C388" s="282"/>
      <c r="D388" s="282"/>
      <c r="E388" s="282"/>
      <c r="F388" s="282"/>
      <c r="G388" s="282"/>
      <c r="H388" s="282"/>
      <c r="I388" s="282"/>
      <c r="J388" s="282"/>
      <c r="K388" s="282"/>
      <c r="L388" s="267"/>
      <c r="M388" s="267"/>
      <c r="N388" s="267"/>
      <c r="O388" s="267"/>
      <c r="P388" s="267"/>
      <c r="Q388" s="267"/>
      <c r="R388" s="267"/>
      <c r="S388" s="267"/>
      <c r="T388" s="267"/>
      <c r="U388" s="93" t="s">
        <v>33</v>
      </c>
      <c r="V388" s="285"/>
      <c r="W388" s="285"/>
      <c r="X388" s="285"/>
      <c r="Y388" s="93" t="s">
        <v>34</v>
      </c>
      <c r="Z388" s="63"/>
      <c r="AA388" s="64"/>
      <c r="AB388" s="64"/>
      <c r="AC388" s="64"/>
      <c r="AD388" s="64"/>
      <c r="AE388" s="64"/>
      <c r="AF388" s="94" t="s">
        <v>337</v>
      </c>
      <c r="AG388" s="287" t="str">
        <f>IF(OR(ISBLANK(L388),ISBLANK(Q387),Q387=0),"",L388/Q387*100)</f>
        <v/>
      </c>
      <c r="AH388" s="287"/>
      <c r="AI388" s="47" t="s">
        <v>34</v>
      </c>
      <c r="AL388" s="184"/>
      <c r="AM388" s="184"/>
      <c r="AN388" s="184"/>
      <c r="AO388" s="184"/>
      <c r="AP388" s="184"/>
      <c r="AQ388" s="184"/>
      <c r="AR388" s="184"/>
      <c r="AS388" s="184"/>
      <c r="AT388" s="184"/>
      <c r="AU388" s="184"/>
      <c r="AV388" s="184"/>
      <c r="AW388" s="184"/>
      <c r="AX388" s="184"/>
      <c r="AY388" s="184"/>
      <c r="AZ388" s="184"/>
      <c r="BA388" s="184"/>
      <c r="BB388" s="184"/>
      <c r="BC388" s="184"/>
      <c r="BD388" s="184"/>
      <c r="BE388" s="184"/>
      <c r="BF388" s="184"/>
      <c r="BG388" s="184"/>
    </row>
    <row r="389" spans="2:59" ht="23.1" customHeight="1">
      <c r="B389" s="281" t="s">
        <v>450</v>
      </c>
      <c r="C389" s="281"/>
      <c r="D389" s="281"/>
      <c r="E389" s="281"/>
      <c r="F389" s="281"/>
      <c r="G389" s="281"/>
      <c r="H389" s="281"/>
      <c r="I389" s="281"/>
      <c r="J389" s="281"/>
      <c r="K389" s="281"/>
      <c r="L389" s="286"/>
      <c r="M389" s="286"/>
      <c r="N389" s="286"/>
      <c r="O389" s="286"/>
      <c r="P389" s="286"/>
      <c r="Q389" s="286"/>
      <c r="R389" s="286"/>
      <c r="S389" s="286"/>
      <c r="T389" s="286"/>
      <c r="U389" s="286"/>
      <c r="V389" s="286"/>
      <c r="W389" s="286"/>
      <c r="X389" s="286"/>
      <c r="Y389" s="46" t="s">
        <v>34</v>
      </c>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row>
    <row r="390" spans="2:59" ht="23.1" customHeight="1"/>
    <row r="391" spans="2:59" ht="23.1" customHeight="1">
      <c r="C391" s="22" t="s">
        <v>423</v>
      </c>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59" ht="23.1" customHeight="1">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row>
    <row r="393" spans="2:59" ht="23.1" customHeight="1">
      <c r="C393" s="238"/>
      <c r="D393" s="238"/>
      <c r="E393" s="238"/>
      <c r="F393" s="238"/>
      <c r="G393" s="238"/>
      <c r="H393" s="238"/>
      <c r="I393" s="238"/>
      <c r="J393" s="238"/>
      <c r="K393" s="238"/>
      <c r="L393" s="238"/>
      <c r="M393" s="238"/>
      <c r="N393" s="238"/>
      <c r="O393" s="238"/>
      <c r="P393" s="238"/>
      <c r="Q393" s="238"/>
      <c r="R393" s="238"/>
      <c r="S393" s="238"/>
      <c r="T393" s="238"/>
      <c r="U393" s="238"/>
      <c r="V393" s="238"/>
      <c r="W393" s="238"/>
      <c r="X393" s="238"/>
      <c r="Y393" s="238"/>
      <c r="Z393" s="238"/>
      <c r="AA393" s="238"/>
      <c r="AB393" s="238"/>
      <c r="AC393" s="238"/>
      <c r="AD393" s="238"/>
      <c r="AE393" s="238"/>
      <c r="AF393" s="238"/>
      <c r="AG393" s="238"/>
      <c r="AH393" s="238"/>
      <c r="AI393" s="238"/>
      <c r="AL393" s="184"/>
      <c r="AM393" s="184"/>
      <c r="AN393" s="184"/>
      <c r="AO393" s="184"/>
      <c r="AP393" s="184"/>
      <c r="AQ393" s="184"/>
      <c r="AR393" s="184"/>
      <c r="AS393" s="184"/>
      <c r="AT393" s="184"/>
      <c r="AU393" s="184"/>
      <c r="AV393" s="184"/>
      <c r="AW393" s="184"/>
      <c r="AX393" s="184"/>
      <c r="AY393" s="184"/>
      <c r="AZ393" s="184"/>
      <c r="BA393" s="184"/>
      <c r="BB393" s="184"/>
      <c r="BC393" s="184"/>
      <c r="BD393" s="184"/>
      <c r="BE393" s="184"/>
      <c r="BF393" s="184"/>
      <c r="BG393" s="184"/>
    </row>
    <row r="394" spans="2:59" ht="23.1" customHeight="1">
      <c r="C394" s="238"/>
      <c r="D394" s="238"/>
      <c r="E394" s="238"/>
      <c r="F394" s="238"/>
      <c r="G394" s="238"/>
      <c r="H394" s="238"/>
      <c r="I394" s="238"/>
      <c r="J394" s="238"/>
      <c r="K394" s="238"/>
      <c r="L394" s="238"/>
      <c r="M394" s="238"/>
      <c r="N394" s="238"/>
      <c r="O394" s="238"/>
      <c r="P394" s="238"/>
      <c r="Q394" s="238"/>
      <c r="R394" s="238"/>
      <c r="S394" s="238"/>
      <c r="T394" s="238"/>
      <c r="U394" s="238"/>
      <c r="V394" s="238"/>
      <c r="W394" s="238"/>
      <c r="X394" s="238"/>
      <c r="Y394" s="238"/>
      <c r="Z394" s="238"/>
      <c r="AA394" s="238"/>
      <c r="AB394" s="238"/>
      <c r="AC394" s="238"/>
      <c r="AD394" s="238"/>
      <c r="AE394" s="238"/>
      <c r="AF394" s="238"/>
      <c r="AG394" s="238"/>
      <c r="AH394" s="238"/>
      <c r="AI394" s="238"/>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row>
    <row r="395" spans="2:59" ht="23.1" customHeight="1">
      <c r="C395" s="238"/>
      <c r="D395" s="238"/>
      <c r="E395" s="238"/>
      <c r="F395" s="238"/>
      <c r="G395" s="238"/>
      <c r="H395" s="238"/>
      <c r="I395" s="238"/>
      <c r="J395" s="238"/>
      <c r="K395" s="238"/>
      <c r="L395" s="238"/>
      <c r="M395" s="238"/>
      <c r="N395" s="238"/>
      <c r="O395" s="238"/>
      <c r="P395" s="238"/>
      <c r="Q395" s="238"/>
      <c r="R395" s="238"/>
      <c r="S395" s="238"/>
      <c r="T395" s="238"/>
      <c r="U395" s="238"/>
      <c r="V395" s="238"/>
      <c r="W395" s="238"/>
      <c r="X395" s="238"/>
      <c r="Y395" s="238"/>
      <c r="Z395" s="238"/>
      <c r="AA395" s="238"/>
      <c r="AB395" s="238"/>
      <c r="AC395" s="238"/>
      <c r="AD395" s="238"/>
      <c r="AE395" s="238"/>
      <c r="AF395" s="238"/>
      <c r="AG395" s="238"/>
      <c r="AH395" s="238"/>
      <c r="AI395" s="238"/>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row>
    <row r="396" spans="2:59" ht="23.1" customHeight="1"/>
    <row r="397" spans="2:59" ht="23.1" customHeight="1">
      <c r="C397" t="s">
        <v>305</v>
      </c>
    </row>
    <row r="398" spans="2:59" ht="23.1" customHeight="1">
      <c r="C398" s="191"/>
      <c r="D398" s="192"/>
      <c r="E398" s="192"/>
      <c r="F398" s="192"/>
      <c r="G398" s="192"/>
      <c r="H398" s="192"/>
      <c r="I398" s="192"/>
      <c r="J398" s="192"/>
      <c r="K398" s="192"/>
      <c r="L398" s="192"/>
      <c r="M398" s="192"/>
      <c r="N398" s="192"/>
      <c r="O398" s="192"/>
      <c r="P398" s="192"/>
      <c r="Q398" s="192"/>
      <c r="R398" s="192"/>
      <c r="S398" s="192"/>
      <c r="T398" s="192"/>
      <c r="U398" s="192"/>
      <c r="V398" s="192"/>
      <c r="W398" s="192"/>
      <c r="X398" s="192"/>
      <c r="Y398" s="192"/>
      <c r="Z398" s="192"/>
      <c r="AA398" s="192"/>
      <c r="AB398" s="192"/>
      <c r="AC398" s="192"/>
      <c r="AD398" s="192"/>
      <c r="AE398" s="192"/>
      <c r="AF398" s="192"/>
      <c r="AG398" s="192"/>
      <c r="AH398" s="192"/>
      <c r="AI398" s="193"/>
    </row>
    <row r="399" spans="2:59" ht="23.1" customHeight="1">
      <c r="C399" s="194"/>
      <c r="D399" s="195"/>
      <c r="E399" s="195"/>
      <c r="F399" s="195"/>
      <c r="G399" s="195"/>
      <c r="H399" s="195"/>
      <c r="I399" s="195"/>
      <c r="J399" s="195"/>
      <c r="K399" s="195"/>
      <c r="L399" s="195"/>
      <c r="M399" s="195"/>
      <c r="N399" s="195"/>
      <c r="O399" s="195"/>
      <c r="P399" s="195"/>
      <c r="Q399" s="195"/>
      <c r="R399" s="195"/>
      <c r="S399" s="195"/>
      <c r="T399" s="195"/>
      <c r="U399" s="195"/>
      <c r="V399" s="195"/>
      <c r="W399" s="195"/>
      <c r="X399" s="195"/>
      <c r="Y399" s="195"/>
      <c r="Z399" s="195"/>
      <c r="AA399" s="195"/>
      <c r="AB399" s="195"/>
      <c r="AC399" s="195"/>
      <c r="AD399" s="195"/>
      <c r="AE399" s="195"/>
      <c r="AF399" s="195"/>
      <c r="AG399" s="195"/>
      <c r="AH399" s="195"/>
      <c r="AI399" s="196"/>
    </row>
    <row r="400" spans="2:59" ht="23.1" customHeight="1"/>
    <row r="401" spans="3:59" ht="23.1" customHeight="1">
      <c r="C401" s="22" t="s">
        <v>514</v>
      </c>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3:59" ht="23.1" customHeight="1">
      <c r="C402" s="22" t="s">
        <v>515</v>
      </c>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3:59" ht="23.1" customHeight="1">
      <c r="C403" s="21" t="s">
        <v>326</v>
      </c>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row>
    <row r="404" spans="3:59" ht="23.1" customHeight="1">
      <c r="C404" s="115"/>
      <c r="E404" t="s">
        <v>138</v>
      </c>
      <c r="K404" t="s">
        <v>139</v>
      </c>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row>
    <row r="405" spans="3:59" ht="23.1" customHeight="1">
      <c r="E405" t="s">
        <v>94</v>
      </c>
      <c r="H405" s="199"/>
      <c r="I405" s="199"/>
      <c r="J405" s="199"/>
      <c r="K405" s="199"/>
      <c r="L405" s="199"/>
      <c r="M405" s="199"/>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row>
    <row r="406" spans="3:59" ht="23.1" customHeight="1"/>
    <row r="407" spans="3:59" ht="23.1" customHeight="1">
      <c r="C407" s="22" t="s">
        <v>424</v>
      </c>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3:59" ht="23.1" customHeight="1">
      <c r="C408" s="22" t="s">
        <v>140</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3:59" ht="23.1" customHeight="1">
      <c r="C409" s="25" t="s">
        <v>327</v>
      </c>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row>
    <row r="410" spans="3:59" ht="23.1" customHeight="1">
      <c r="C410" s="171"/>
      <c r="D410" s="171"/>
      <c r="E410" s="171"/>
      <c r="F410" t="s">
        <v>141</v>
      </c>
      <c r="H410" s="280"/>
      <c r="I410" s="280"/>
      <c r="J410" s="280"/>
      <c r="K410" t="s">
        <v>142</v>
      </c>
      <c r="M410" s="280"/>
      <c r="N410" s="280"/>
      <c r="O410" s="280"/>
      <c r="P410" t="s">
        <v>143</v>
      </c>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row>
    <row r="411" spans="3:59" ht="23.1" customHeight="1">
      <c r="D411" s="18" t="s">
        <v>144</v>
      </c>
      <c r="F411" s="199"/>
      <c r="G411" s="199"/>
      <c r="H411" s="199"/>
      <c r="I411" s="199"/>
      <c r="J411" s="199"/>
      <c r="K411" s="199"/>
      <c r="L411" s="199"/>
      <c r="M411" s="199"/>
      <c r="N411" s="199"/>
      <c r="O411" s="199"/>
      <c r="P411" s="199"/>
      <c r="Q411" s="199"/>
      <c r="R411" s="199"/>
      <c r="S411" s="199"/>
      <c r="T411" s="199"/>
      <c r="U411" s="199"/>
      <c r="V411" s="199"/>
      <c r="W411" s="199"/>
      <c r="X411" s="199"/>
      <c r="Y411" s="199"/>
      <c r="Z411" s="199"/>
      <c r="AA411" s="199"/>
      <c r="AB411" s="199"/>
      <c r="AC411" s="199"/>
      <c r="AD411" s="199"/>
      <c r="AE411" s="199"/>
      <c r="AF411" s="199"/>
      <c r="AG411" s="199"/>
      <c r="AH411" s="199"/>
      <c r="AI411" s="199"/>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row>
    <row r="412" spans="3:59" ht="23.1" customHeight="1"/>
    <row r="413" spans="3:59" ht="23.1" customHeight="1">
      <c r="C413" s="22" t="s">
        <v>145</v>
      </c>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3:59" ht="23.1" customHeight="1">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row>
    <row r="415" spans="3:59" ht="23.1" customHeight="1">
      <c r="D415" s="170" t="str">
        <f>Year4 &amp;"年度"</f>
        <v>2022年度</v>
      </c>
      <c r="E415" s="170"/>
      <c r="F415" s="170"/>
      <c r="G415" s="170"/>
      <c r="H415" s="171"/>
      <c r="I415" s="171"/>
      <c r="J415" s="171"/>
      <c r="K415" s="171"/>
      <c r="L415" s="2" t="s">
        <v>135</v>
      </c>
      <c r="M415" s="170" t="str">
        <f>Year3 &amp;"年度"</f>
        <v>2023年度</v>
      </c>
      <c r="N415" s="170"/>
      <c r="O415" s="170"/>
      <c r="P415" s="170"/>
      <c r="Q415" s="171"/>
      <c r="R415" s="171"/>
      <c r="S415" s="171"/>
      <c r="T415" s="171"/>
      <c r="U415" s="2" t="s">
        <v>135</v>
      </c>
      <c r="V415" s="170" t="str">
        <f>Year2 &amp;"年度"</f>
        <v>2024年度</v>
      </c>
      <c r="W415" s="170"/>
      <c r="X415" s="170"/>
      <c r="Y415" s="170"/>
      <c r="Z415" s="171"/>
      <c r="AA415" s="171"/>
      <c r="AB415" s="171"/>
      <c r="AC415" s="171"/>
      <c r="AD415" s="2" t="s">
        <v>135</v>
      </c>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row>
    <row r="416" spans="3:59" ht="23.1" customHeight="1"/>
    <row r="417" spans="2:59" ht="23.1" customHeight="1">
      <c r="C417" s="22" t="s">
        <v>243</v>
      </c>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59" ht="23.1" customHeight="1">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row>
    <row r="419" spans="2:59" ht="23.1" customHeight="1">
      <c r="C419" s="115"/>
      <c r="E419" t="s">
        <v>138</v>
      </c>
      <c r="K419" t="s">
        <v>139</v>
      </c>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row>
    <row r="420" spans="2:59" ht="23.1" customHeight="1">
      <c r="E420" t="s">
        <v>94</v>
      </c>
      <c r="H420" s="199"/>
      <c r="I420" s="199"/>
      <c r="J420" s="199"/>
      <c r="K420" s="199"/>
      <c r="L420" s="199"/>
      <c r="M420" s="199"/>
      <c r="N420" s="199"/>
      <c r="O420" s="199"/>
      <c r="P420" s="199"/>
      <c r="Q420" s="199"/>
      <c r="R420" s="199"/>
      <c r="S420" s="199"/>
      <c r="T420" s="199"/>
      <c r="U420" s="199"/>
      <c r="V420" s="199"/>
      <c r="W420" s="199"/>
      <c r="X420" s="199"/>
      <c r="Y420" s="199"/>
      <c r="Z420" s="199"/>
      <c r="AA420" s="199"/>
      <c r="AB420" s="199"/>
      <c r="AC420" s="199"/>
      <c r="AD420" s="199"/>
      <c r="AE420" s="199"/>
      <c r="AF420" s="199"/>
      <c r="AG420" s="199"/>
      <c r="AH420" s="199"/>
      <c r="AI420" s="199"/>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row>
    <row r="421" spans="2:59" ht="23.1" customHeight="1"/>
    <row r="422" spans="2:59" ht="23.1" customHeight="1">
      <c r="C422" t="s">
        <v>529</v>
      </c>
    </row>
    <row r="423" spans="2:59" ht="23.1" customHeight="1">
      <c r="C423" s="191"/>
      <c r="D423" s="192"/>
      <c r="E423" s="192"/>
      <c r="F423" s="192"/>
      <c r="G423" s="192"/>
      <c r="H423" s="192"/>
      <c r="I423" s="192"/>
      <c r="J423" s="192"/>
      <c r="K423" s="192"/>
      <c r="L423" s="192"/>
      <c r="M423" s="192"/>
      <c r="N423" s="192"/>
      <c r="O423" s="192"/>
      <c r="P423" s="192"/>
      <c r="Q423" s="192"/>
      <c r="R423" s="192"/>
      <c r="S423" s="192"/>
      <c r="T423" s="192"/>
      <c r="U423" s="192"/>
      <c r="V423" s="192"/>
      <c r="W423" s="192"/>
      <c r="X423" s="192"/>
      <c r="Y423" s="192"/>
      <c r="Z423" s="192"/>
      <c r="AA423" s="192"/>
      <c r="AB423" s="192"/>
      <c r="AC423" s="192"/>
      <c r="AD423" s="192"/>
      <c r="AE423" s="192"/>
      <c r="AF423" s="192"/>
      <c r="AG423" s="192"/>
      <c r="AH423" s="192"/>
      <c r="AI423" s="193"/>
    </row>
    <row r="424" spans="2:59" ht="23.1" customHeight="1">
      <c r="C424" s="194"/>
      <c r="D424" s="195"/>
      <c r="E424" s="195"/>
      <c r="F424" s="195"/>
      <c r="G424" s="195"/>
      <c r="H424" s="195"/>
      <c r="I424" s="195"/>
      <c r="J424" s="195"/>
      <c r="K424" s="195"/>
      <c r="L424" s="195"/>
      <c r="M424" s="195"/>
      <c r="N424" s="195"/>
      <c r="O424" s="195"/>
      <c r="P424" s="195"/>
      <c r="Q424" s="195"/>
      <c r="R424" s="195"/>
      <c r="S424" s="195"/>
      <c r="T424" s="195"/>
      <c r="U424" s="195"/>
      <c r="V424" s="195"/>
      <c r="W424" s="195"/>
      <c r="X424" s="195"/>
      <c r="Y424" s="195"/>
      <c r="Z424" s="195"/>
      <c r="AA424" s="195"/>
      <c r="AB424" s="195"/>
      <c r="AC424" s="195"/>
      <c r="AD424" s="195"/>
      <c r="AE424" s="195"/>
      <c r="AF424" s="195"/>
      <c r="AG424" s="195"/>
      <c r="AH424" s="195"/>
      <c r="AI424" s="196"/>
    </row>
    <row r="425" spans="2:59" s="19" customFormat="1" ht="23.1" customHeight="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K425" s="100"/>
    </row>
    <row r="426" spans="2:59" ht="23.1" customHeight="1"/>
    <row r="427" spans="2:59" ht="23.1" customHeight="1">
      <c r="B427" s="197" t="s">
        <v>147</v>
      </c>
      <c r="C427" s="197"/>
      <c r="D427" s="6" t="s">
        <v>498</v>
      </c>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row>
    <row r="428" spans="2:59" ht="23.1" customHeight="1"/>
    <row r="429" spans="2:59" ht="23.1" customHeight="1">
      <c r="C429" s="22" t="s">
        <v>425</v>
      </c>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59" ht="23.1" customHeight="1">
      <c r="AL430" s="379"/>
      <c r="AM430" s="380"/>
      <c r="AN430" s="380"/>
      <c r="AO430" s="380"/>
      <c r="AP430" s="380"/>
      <c r="AQ430" s="380"/>
      <c r="AR430" s="380"/>
      <c r="AS430" s="380"/>
      <c r="AT430" s="380"/>
      <c r="AU430" s="380"/>
      <c r="AV430" s="380"/>
      <c r="AW430" s="380"/>
      <c r="AX430" s="380"/>
      <c r="AY430" s="380"/>
      <c r="AZ430" s="380"/>
      <c r="BA430" s="380"/>
      <c r="BB430" s="380"/>
      <c r="BC430" s="380"/>
      <c r="BD430" s="380"/>
      <c r="BE430" s="380"/>
      <c r="BF430" s="380"/>
      <c r="BG430" s="381"/>
    </row>
    <row r="431" spans="2:59" ht="23.1" customHeight="1">
      <c r="C431" s="116"/>
      <c r="D431" t="s">
        <v>197</v>
      </c>
      <c r="J431" s="116"/>
      <c r="K431" t="s">
        <v>198</v>
      </c>
      <c r="S431" s="116"/>
      <c r="T431" t="s">
        <v>199</v>
      </c>
      <c r="AL431" s="382"/>
      <c r="AM431" s="383"/>
      <c r="AN431" s="383"/>
      <c r="AO431" s="383"/>
      <c r="AP431" s="383"/>
      <c r="AQ431" s="383"/>
      <c r="AR431" s="383"/>
      <c r="AS431" s="383"/>
      <c r="AT431" s="383"/>
      <c r="AU431" s="383"/>
      <c r="AV431" s="383"/>
      <c r="AW431" s="383"/>
      <c r="AX431" s="383"/>
      <c r="AY431" s="383"/>
      <c r="AZ431" s="383"/>
      <c r="BA431" s="383"/>
      <c r="BB431" s="383"/>
      <c r="BC431" s="383"/>
      <c r="BD431" s="383"/>
      <c r="BE431" s="383"/>
      <c r="BF431" s="383"/>
      <c r="BG431" s="384"/>
    </row>
    <row r="432" spans="2:59" ht="23.1" customHeight="1">
      <c r="C432" s="116"/>
      <c r="D432" t="s">
        <v>200</v>
      </c>
      <c r="M432" s="116"/>
      <c r="N432" t="s">
        <v>148</v>
      </c>
      <c r="W432" s="116"/>
      <c r="X432" t="s">
        <v>201</v>
      </c>
      <c r="AL432" s="382"/>
      <c r="AM432" s="383"/>
      <c r="AN432" s="383"/>
      <c r="AO432" s="383"/>
      <c r="AP432" s="383"/>
      <c r="AQ432" s="383"/>
      <c r="AR432" s="383"/>
      <c r="AS432" s="383"/>
      <c r="AT432" s="383"/>
      <c r="AU432" s="383"/>
      <c r="AV432" s="383"/>
      <c r="AW432" s="383"/>
      <c r="AX432" s="383"/>
      <c r="AY432" s="383"/>
      <c r="AZ432" s="383"/>
      <c r="BA432" s="383"/>
      <c r="BB432" s="383"/>
      <c r="BC432" s="383"/>
      <c r="BD432" s="383"/>
      <c r="BE432" s="383"/>
      <c r="BF432" s="383"/>
      <c r="BG432" s="384"/>
    </row>
    <row r="433" spans="2:59" ht="23.1" customHeight="1">
      <c r="C433" s="116"/>
      <c r="D433" t="s">
        <v>530</v>
      </c>
      <c r="J433" s="116"/>
      <c r="K433" t="s">
        <v>531</v>
      </c>
      <c r="AL433" s="382"/>
      <c r="AM433" s="383"/>
      <c r="AN433" s="383"/>
      <c r="AO433" s="383"/>
      <c r="AP433" s="383"/>
      <c r="AQ433" s="383"/>
      <c r="AR433" s="383"/>
      <c r="AS433" s="383"/>
      <c r="AT433" s="383"/>
      <c r="AU433" s="383"/>
      <c r="AV433" s="383"/>
      <c r="AW433" s="383"/>
      <c r="AX433" s="383"/>
      <c r="AY433" s="383"/>
      <c r="AZ433" s="383"/>
      <c r="BA433" s="383"/>
      <c r="BB433" s="383"/>
      <c r="BC433" s="383"/>
      <c r="BD433" s="383"/>
      <c r="BE433" s="383"/>
      <c r="BF433" s="383"/>
      <c r="BG433" s="384"/>
    </row>
    <row r="434" spans="2:59" ht="23.1" customHeight="1">
      <c r="C434" s="116"/>
      <c r="D434" t="s">
        <v>532</v>
      </c>
      <c r="G434" s="269"/>
      <c r="H434" s="269"/>
      <c r="I434" s="269"/>
      <c r="J434" s="269"/>
      <c r="K434" s="269"/>
      <c r="L434" s="269"/>
      <c r="M434" s="269"/>
      <c r="N434" s="269"/>
      <c r="O434" s="269"/>
      <c r="P434" s="269"/>
      <c r="Q434" s="269"/>
      <c r="R434" s="269"/>
      <c r="S434" s="269"/>
      <c r="T434" s="269"/>
      <c r="U434" s="269"/>
      <c r="V434" s="269"/>
      <c r="W434" s="269"/>
      <c r="X434" s="269"/>
      <c r="Y434" s="269"/>
      <c r="Z434" s="269"/>
      <c r="AA434" s="269"/>
      <c r="AB434" s="269"/>
      <c r="AC434" s="269"/>
      <c r="AD434" s="269"/>
      <c r="AE434" s="269"/>
      <c r="AF434" s="269"/>
      <c r="AG434" s="269"/>
      <c r="AH434" s="269"/>
      <c r="AI434" s="269"/>
      <c r="AL434" s="382"/>
      <c r="AM434" s="383"/>
      <c r="AN434" s="383"/>
      <c r="AO434" s="383"/>
      <c r="AP434" s="383"/>
      <c r="AQ434" s="383"/>
      <c r="AR434" s="383"/>
      <c r="AS434" s="383"/>
      <c r="AT434" s="383"/>
      <c r="AU434" s="383"/>
      <c r="AV434" s="383"/>
      <c r="AW434" s="383"/>
      <c r="AX434" s="383"/>
      <c r="AY434" s="383"/>
      <c r="AZ434" s="383"/>
      <c r="BA434" s="383"/>
      <c r="BB434" s="383"/>
      <c r="BC434" s="383"/>
      <c r="BD434" s="383"/>
      <c r="BE434" s="383"/>
      <c r="BF434" s="383"/>
      <c r="BG434" s="384"/>
    </row>
    <row r="435" spans="2:59" ht="23.1" customHeight="1">
      <c r="AL435" s="382"/>
      <c r="AM435" s="383"/>
      <c r="AN435" s="383"/>
      <c r="AO435" s="383"/>
      <c r="AP435" s="383"/>
      <c r="AQ435" s="383"/>
      <c r="AR435" s="383"/>
      <c r="AS435" s="383"/>
      <c r="AT435" s="383"/>
      <c r="AU435" s="383"/>
      <c r="AV435" s="383"/>
      <c r="AW435" s="383"/>
      <c r="AX435" s="383"/>
      <c r="AY435" s="383"/>
      <c r="AZ435" s="383"/>
      <c r="BA435" s="383"/>
      <c r="BB435" s="383"/>
      <c r="BC435" s="383"/>
      <c r="BD435" s="383"/>
      <c r="BE435" s="383"/>
      <c r="BF435" s="383"/>
      <c r="BG435" s="384"/>
    </row>
    <row r="436" spans="2:59" ht="23.1" customHeight="1">
      <c r="C436" s="22" t="s">
        <v>499</v>
      </c>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L436" s="382"/>
      <c r="AM436" s="383"/>
      <c r="AN436" s="383"/>
      <c r="AO436" s="383"/>
      <c r="AP436" s="383"/>
      <c r="AQ436" s="383"/>
      <c r="AR436" s="383"/>
      <c r="AS436" s="383"/>
      <c r="AT436" s="383"/>
      <c r="AU436" s="383"/>
      <c r="AV436" s="383"/>
      <c r="AW436" s="383"/>
      <c r="AX436" s="383"/>
      <c r="AY436" s="383"/>
      <c r="AZ436" s="383"/>
      <c r="BA436" s="383"/>
      <c r="BB436" s="383"/>
      <c r="BC436" s="383"/>
      <c r="BD436" s="383"/>
      <c r="BE436" s="383"/>
      <c r="BF436" s="383"/>
      <c r="BG436" s="384"/>
    </row>
    <row r="437" spans="2:59" ht="23.1" customHeight="1">
      <c r="AL437" s="382"/>
      <c r="AM437" s="383"/>
      <c r="AN437" s="383"/>
      <c r="AO437" s="383"/>
      <c r="AP437" s="383"/>
      <c r="AQ437" s="383"/>
      <c r="AR437" s="383"/>
      <c r="AS437" s="383"/>
      <c r="AT437" s="383"/>
      <c r="AU437" s="383"/>
      <c r="AV437" s="383"/>
      <c r="AW437" s="383"/>
      <c r="AX437" s="383"/>
      <c r="AY437" s="383"/>
      <c r="AZ437" s="383"/>
      <c r="BA437" s="383"/>
      <c r="BB437" s="383"/>
      <c r="BC437" s="383"/>
      <c r="BD437" s="383"/>
      <c r="BE437" s="383"/>
      <c r="BF437" s="383"/>
      <c r="BG437" s="384"/>
    </row>
    <row r="438" spans="2:59" ht="23.1" customHeight="1">
      <c r="C438" s="238"/>
      <c r="D438" s="238"/>
      <c r="E438" s="238"/>
      <c r="F438" s="238"/>
      <c r="G438" s="238"/>
      <c r="H438" s="238"/>
      <c r="I438" s="238"/>
      <c r="J438" s="238"/>
      <c r="K438" s="238"/>
      <c r="L438" s="238"/>
      <c r="M438" s="238"/>
      <c r="N438" s="238"/>
      <c r="O438" s="238"/>
      <c r="P438" s="238"/>
      <c r="Q438" s="238"/>
      <c r="R438" s="238"/>
      <c r="S438" s="238"/>
      <c r="T438" s="238"/>
      <c r="U438" s="238"/>
      <c r="V438" s="238"/>
      <c r="W438" s="238"/>
      <c r="X438" s="238"/>
      <c r="Y438" s="238"/>
      <c r="Z438" s="238"/>
      <c r="AA438" s="238"/>
      <c r="AB438" s="238"/>
      <c r="AC438" s="238"/>
      <c r="AD438" s="238"/>
      <c r="AE438" s="238"/>
      <c r="AF438" s="238"/>
      <c r="AG438" s="238"/>
      <c r="AH438" s="238"/>
      <c r="AI438" s="238"/>
      <c r="AL438" s="382"/>
      <c r="AM438" s="383"/>
      <c r="AN438" s="383"/>
      <c r="AO438" s="383"/>
      <c r="AP438" s="383"/>
      <c r="AQ438" s="383"/>
      <c r="AR438" s="383"/>
      <c r="AS438" s="383"/>
      <c r="AT438" s="383"/>
      <c r="AU438" s="383"/>
      <c r="AV438" s="383"/>
      <c r="AW438" s="383"/>
      <c r="AX438" s="383"/>
      <c r="AY438" s="383"/>
      <c r="AZ438" s="383"/>
      <c r="BA438" s="383"/>
      <c r="BB438" s="383"/>
      <c r="BC438" s="383"/>
      <c r="BD438" s="383"/>
      <c r="BE438" s="383"/>
      <c r="BF438" s="383"/>
      <c r="BG438" s="384"/>
    </row>
    <row r="439" spans="2:59" ht="23.1" customHeight="1">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c r="AA439" s="238"/>
      <c r="AB439" s="238"/>
      <c r="AC439" s="238"/>
      <c r="AD439" s="238"/>
      <c r="AE439" s="238"/>
      <c r="AF439" s="238"/>
      <c r="AG439" s="238"/>
      <c r="AH439" s="238"/>
      <c r="AI439" s="238"/>
      <c r="AL439" s="382"/>
      <c r="AM439" s="383"/>
      <c r="AN439" s="383"/>
      <c r="AO439" s="383"/>
      <c r="AP439" s="383"/>
      <c r="AQ439" s="383"/>
      <c r="AR439" s="383"/>
      <c r="AS439" s="383"/>
      <c r="AT439" s="383"/>
      <c r="AU439" s="383"/>
      <c r="AV439" s="383"/>
      <c r="AW439" s="383"/>
      <c r="AX439" s="383"/>
      <c r="AY439" s="383"/>
      <c r="AZ439" s="383"/>
      <c r="BA439" s="383"/>
      <c r="BB439" s="383"/>
      <c r="BC439" s="383"/>
      <c r="BD439" s="383"/>
      <c r="BE439" s="383"/>
      <c r="BF439" s="383"/>
      <c r="BG439" s="384"/>
    </row>
    <row r="440" spans="2:59" ht="23.1" customHeight="1">
      <c r="C440" s="238"/>
      <c r="D440" s="238"/>
      <c r="E440" s="238"/>
      <c r="F440" s="238"/>
      <c r="G440" s="238"/>
      <c r="H440" s="238"/>
      <c r="I440" s="238"/>
      <c r="J440" s="238"/>
      <c r="K440" s="238"/>
      <c r="L440" s="238"/>
      <c r="M440" s="238"/>
      <c r="N440" s="238"/>
      <c r="O440" s="238"/>
      <c r="P440" s="238"/>
      <c r="Q440" s="238"/>
      <c r="R440" s="238"/>
      <c r="S440" s="238"/>
      <c r="T440" s="238"/>
      <c r="U440" s="238"/>
      <c r="V440" s="238"/>
      <c r="W440" s="238"/>
      <c r="X440" s="238"/>
      <c r="Y440" s="238"/>
      <c r="Z440" s="238"/>
      <c r="AA440" s="238"/>
      <c r="AB440" s="238"/>
      <c r="AC440" s="238"/>
      <c r="AD440" s="238"/>
      <c r="AE440" s="238"/>
      <c r="AF440" s="238"/>
      <c r="AG440" s="238"/>
      <c r="AH440" s="238"/>
      <c r="AI440" s="238"/>
      <c r="AL440" s="382"/>
      <c r="AM440" s="383"/>
      <c r="AN440" s="383"/>
      <c r="AO440" s="383"/>
      <c r="AP440" s="383"/>
      <c r="AQ440" s="383"/>
      <c r="AR440" s="383"/>
      <c r="AS440" s="383"/>
      <c r="AT440" s="383"/>
      <c r="AU440" s="383"/>
      <c r="AV440" s="383"/>
      <c r="AW440" s="383"/>
      <c r="AX440" s="383"/>
      <c r="AY440" s="383"/>
      <c r="AZ440" s="383"/>
      <c r="BA440" s="383"/>
      <c r="BB440" s="383"/>
      <c r="BC440" s="383"/>
      <c r="BD440" s="383"/>
      <c r="BE440" s="383"/>
      <c r="BF440" s="383"/>
      <c r="BG440" s="384"/>
    </row>
    <row r="441" spans="2:59" ht="23.1" customHeight="1">
      <c r="C441" s="238"/>
      <c r="D441" s="238"/>
      <c r="E441" s="238"/>
      <c r="F441" s="238"/>
      <c r="G441" s="238"/>
      <c r="H441" s="238"/>
      <c r="I441" s="238"/>
      <c r="J441" s="238"/>
      <c r="K441" s="238"/>
      <c r="L441" s="238"/>
      <c r="M441" s="238"/>
      <c r="N441" s="238"/>
      <c r="O441" s="238"/>
      <c r="P441" s="238"/>
      <c r="Q441" s="238"/>
      <c r="R441" s="238"/>
      <c r="S441" s="238"/>
      <c r="T441" s="238"/>
      <c r="U441" s="238"/>
      <c r="V441" s="238"/>
      <c r="W441" s="238"/>
      <c r="X441" s="238"/>
      <c r="Y441" s="238"/>
      <c r="Z441" s="238"/>
      <c r="AA441" s="238"/>
      <c r="AB441" s="238"/>
      <c r="AC441" s="238"/>
      <c r="AD441" s="238"/>
      <c r="AE441" s="238"/>
      <c r="AF441" s="238"/>
      <c r="AG441" s="238"/>
      <c r="AH441" s="238"/>
      <c r="AI441" s="238"/>
      <c r="AJ441" s="9"/>
      <c r="AL441" s="385"/>
      <c r="AM441" s="386"/>
      <c r="AN441" s="386"/>
      <c r="AO441" s="386"/>
      <c r="AP441" s="386"/>
      <c r="AQ441" s="386"/>
      <c r="AR441" s="386"/>
      <c r="AS441" s="386"/>
      <c r="AT441" s="386"/>
      <c r="AU441" s="386"/>
      <c r="AV441" s="386"/>
      <c r="AW441" s="386"/>
      <c r="AX441" s="386"/>
      <c r="AY441" s="386"/>
      <c r="AZ441" s="386"/>
      <c r="BA441" s="386"/>
      <c r="BB441" s="386"/>
      <c r="BC441" s="386"/>
      <c r="BD441" s="386"/>
      <c r="BE441" s="386"/>
      <c r="BF441" s="386"/>
      <c r="BG441" s="387"/>
    </row>
    <row r="442" spans="2:59" s="19" customFormat="1" ht="23.1" customHeight="1">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K442" s="100"/>
    </row>
    <row r="443" spans="2:59" ht="23.1" customHeight="1"/>
    <row r="444" spans="2:59" ht="23.1" customHeight="1">
      <c r="B444" s="197" t="s">
        <v>155</v>
      </c>
      <c r="C444" s="197"/>
      <c r="D444" s="6" t="s">
        <v>399</v>
      </c>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row>
    <row r="445" spans="2:59" ht="23.1" customHeight="1" thickBot="1">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row>
    <row r="446" spans="2:59" ht="23.1" customHeight="1">
      <c r="C446" s="276" t="s">
        <v>151</v>
      </c>
      <c r="D446" s="277"/>
      <c r="E446" s="277"/>
      <c r="F446" s="277"/>
      <c r="G446" s="277"/>
      <c r="H446" s="270" t="s">
        <v>149</v>
      </c>
      <c r="I446" s="271"/>
      <c r="J446" s="271"/>
      <c r="K446" s="272"/>
      <c r="L446" s="261" t="s">
        <v>426</v>
      </c>
      <c r="M446" s="170"/>
      <c r="N446" s="170"/>
      <c r="O446" s="239"/>
      <c r="P446" s="240"/>
      <c r="Q446" s="240"/>
      <c r="R446" s="240"/>
      <c r="S446" s="240"/>
      <c r="T446" s="240"/>
      <c r="U446" s="240"/>
      <c r="V446" s="240"/>
      <c r="W446" s="241"/>
      <c r="X446" s="170" t="s">
        <v>427</v>
      </c>
      <c r="Y446" s="170"/>
      <c r="Z446" s="170"/>
      <c r="AA446" s="170"/>
      <c r="AB446" s="170" t="s">
        <v>152</v>
      </c>
      <c r="AC446" s="170"/>
      <c r="AD446" s="170"/>
      <c r="AE446" s="170"/>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row>
    <row r="447" spans="2:59" ht="23.1" customHeight="1">
      <c r="C447" s="278"/>
      <c r="D447" s="279"/>
      <c r="E447" s="279"/>
      <c r="F447" s="279"/>
      <c r="G447" s="279"/>
      <c r="H447" s="273"/>
      <c r="I447" s="274"/>
      <c r="J447" s="274"/>
      <c r="K447" s="275"/>
      <c r="L447" s="241"/>
      <c r="M447" s="170"/>
      <c r="N447" s="170"/>
      <c r="O447" s="239"/>
      <c r="P447" s="170" t="s">
        <v>150</v>
      </c>
      <c r="Q447" s="170"/>
      <c r="R447" s="170"/>
      <c r="S447" s="170"/>
      <c r="T447" s="170" t="s">
        <v>153</v>
      </c>
      <c r="U447" s="170"/>
      <c r="V447" s="170"/>
      <c r="W447" s="170"/>
      <c r="X447" s="170"/>
      <c r="Y447" s="170"/>
      <c r="Z447" s="170"/>
      <c r="AA447" s="170"/>
      <c r="AB447" s="170"/>
      <c r="AC447" s="170"/>
      <c r="AD447" s="170"/>
      <c r="AE447" s="170"/>
      <c r="AF447" s="72"/>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row>
    <row r="448" spans="2:59" ht="23.1" customHeight="1">
      <c r="C448" s="172" t="str">
        <f>"　"&amp;Year2&amp;"年4月入社"</f>
        <v>　2024年4月入社</v>
      </c>
      <c r="D448" s="172"/>
      <c r="E448" s="172"/>
      <c r="F448" s="172"/>
      <c r="G448" s="234"/>
      <c r="H448" s="264"/>
      <c r="I448" s="171"/>
      <c r="J448" s="171"/>
      <c r="K448" s="265"/>
      <c r="L448" s="216"/>
      <c r="M448" s="171"/>
      <c r="N448" s="171"/>
      <c r="O448" s="171"/>
      <c r="P448" s="171"/>
      <c r="Q448" s="171"/>
      <c r="R448" s="171"/>
      <c r="S448" s="171"/>
      <c r="T448" s="171"/>
      <c r="U448" s="171"/>
      <c r="V448" s="171"/>
      <c r="W448" s="171"/>
      <c r="X448" s="171"/>
      <c r="Y448" s="171"/>
      <c r="Z448" s="171"/>
      <c r="AA448" s="171"/>
      <c r="AB448" s="171"/>
      <c r="AC448" s="171"/>
      <c r="AD448" s="171"/>
      <c r="AE448" s="171"/>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row>
    <row r="449" spans="2:59" ht="23.1" customHeight="1" thickBot="1">
      <c r="C449" s="172" t="str">
        <f>"　"&amp;Year1&amp;"年4月入社"</f>
        <v>　2025年4月入社</v>
      </c>
      <c r="D449" s="172"/>
      <c r="E449" s="172"/>
      <c r="F449" s="172"/>
      <c r="G449" s="234"/>
      <c r="H449" s="266"/>
      <c r="I449" s="267"/>
      <c r="J449" s="267"/>
      <c r="K449" s="268"/>
      <c r="L449" s="216"/>
      <c r="M449" s="171"/>
      <c r="N449" s="171"/>
      <c r="O449" s="171"/>
      <c r="P449" s="171"/>
      <c r="Q449" s="171"/>
      <c r="R449" s="171"/>
      <c r="S449" s="171"/>
      <c r="T449" s="171"/>
      <c r="U449" s="171"/>
      <c r="V449" s="171"/>
      <c r="W449" s="171"/>
      <c r="X449" s="171"/>
      <c r="Y449" s="171"/>
      <c r="Z449" s="171"/>
      <c r="AA449" s="171"/>
      <c r="AB449" s="171"/>
      <c r="AC449" s="171"/>
      <c r="AD449" s="171"/>
      <c r="AE449" s="171"/>
      <c r="AL449" s="184"/>
      <c r="AM449" s="184"/>
      <c r="AN449" s="184"/>
      <c r="AO449" s="184"/>
      <c r="AP449" s="184"/>
      <c r="AQ449" s="184"/>
      <c r="AR449" s="184"/>
      <c r="AS449" s="184"/>
      <c r="AT449" s="184"/>
      <c r="AU449" s="184"/>
      <c r="AV449" s="184"/>
      <c r="AW449" s="184"/>
      <c r="AX449" s="184"/>
      <c r="AY449" s="184"/>
      <c r="AZ449" s="184"/>
      <c r="BA449" s="184"/>
      <c r="BB449" s="184"/>
      <c r="BC449" s="184"/>
      <c r="BD449" s="184"/>
      <c r="BE449" s="184"/>
      <c r="BF449" s="184"/>
      <c r="BG449" s="184"/>
    </row>
    <row r="450" spans="2:59" ht="23.1" customHeight="1">
      <c r="C450" s="249" t="s">
        <v>328</v>
      </c>
      <c r="D450" s="249"/>
      <c r="E450" s="252" t="str">
        <f>Year2&amp;"年4月入社"</f>
        <v>2024年4月入社</v>
      </c>
      <c r="F450" s="252"/>
      <c r="G450" s="252"/>
      <c r="H450" s="251" t="str">
        <f>IF(OR(ISBLANK(L448),ISBLANK(X448),ISBLANK(AB448)),"",SUM(L448,X448,AB448))</f>
        <v/>
      </c>
      <c r="I450" s="251"/>
      <c r="J450" s="251"/>
      <c r="K450" s="251"/>
      <c r="L450" s="251" t="str">
        <f>IF(OR(ISBLANK(P448),ISBLANK(T448)),"",SUM(P448,T448))</f>
        <v/>
      </c>
      <c r="M450" s="251"/>
      <c r="N450" s="251"/>
      <c r="O450" s="251"/>
      <c r="P450" s="152" t="s">
        <v>561</v>
      </c>
      <c r="Q450" s="153"/>
      <c r="R450" s="153"/>
      <c r="S450" s="15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row>
    <row r="451" spans="2:59" ht="23.1" customHeight="1">
      <c r="C451" s="250"/>
      <c r="D451" s="250"/>
      <c r="E451" s="253" t="str">
        <f>Year1&amp;"年4月入社"</f>
        <v>2025年4月入社</v>
      </c>
      <c r="F451" s="253"/>
      <c r="G451" s="253"/>
      <c r="H451" s="251" t="str">
        <f>IF(OR(ISBLANK(L449),ISBLANK(X449),ISBLANK(AB449)),"",SUM(L449,X449,AB449))</f>
        <v/>
      </c>
      <c r="I451" s="251"/>
      <c r="J451" s="251"/>
      <c r="K451" s="251"/>
      <c r="L451" s="251" t="str">
        <f>IF(OR(ISBLANK(P449),ISBLANK(T449)),"",SUM(P449,T449))</f>
        <v/>
      </c>
      <c r="M451" s="251"/>
      <c r="N451" s="251"/>
      <c r="O451" s="251"/>
      <c r="P451" s="155"/>
      <c r="Q451" s="156"/>
      <c r="R451" s="156"/>
      <c r="S451" s="157"/>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row>
    <row r="452" spans="2:59" ht="23.1" customHeight="1"/>
    <row r="453" spans="2:59" ht="23.1" customHeight="1">
      <c r="C453" t="s">
        <v>13</v>
      </c>
    </row>
    <row r="454" spans="2:59" ht="23.1" customHeight="1">
      <c r="C454" s="191"/>
      <c r="D454" s="192"/>
      <c r="E454" s="192"/>
      <c r="F454" s="192"/>
      <c r="G454" s="192"/>
      <c r="H454" s="192"/>
      <c r="I454" s="192"/>
      <c r="J454" s="192"/>
      <c r="K454" s="192"/>
      <c r="L454" s="192"/>
      <c r="M454" s="192"/>
      <c r="N454" s="192"/>
      <c r="O454" s="192"/>
      <c r="P454" s="192"/>
      <c r="Q454" s="192"/>
      <c r="R454" s="192"/>
      <c r="S454" s="192"/>
      <c r="T454" s="192"/>
      <c r="U454" s="192"/>
      <c r="V454" s="192"/>
      <c r="W454" s="192"/>
      <c r="X454" s="192"/>
      <c r="Y454" s="192"/>
      <c r="Z454" s="192"/>
      <c r="AA454" s="192"/>
      <c r="AB454" s="192"/>
      <c r="AC454" s="192"/>
      <c r="AD454" s="192"/>
      <c r="AE454" s="192"/>
      <c r="AF454" s="192"/>
      <c r="AG454" s="192"/>
      <c r="AH454" s="192"/>
      <c r="AI454" s="193"/>
    </row>
    <row r="455" spans="2:59" ht="23.1" customHeight="1">
      <c r="C455" s="194"/>
      <c r="D455" s="195"/>
      <c r="E455" s="195"/>
      <c r="F455" s="195"/>
      <c r="G455" s="195"/>
      <c r="H455" s="195"/>
      <c r="I455" s="195"/>
      <c r="J455" s="195"/>
      <c r="K455" s="195"/>
      <c r="L455" s="195"/>
      <c r="M455" s="195"/>
      <c r="N455" s="195"/>
      <c r="O455" s="195"/>
      <c r="P455" s="195"/>
      <c r="Q455" s="195"/>
      <c r="R455" s="195"/>
      <c r="S455" s="195"/>
      <c r="T455" s="195"/>
      <c r="U455" s="195"/>
      <c r="V455" s="195"/>
      <c r="W455" s="195"/>
      <c r="X455" s="195"/>
      <c r="Y455" s="195"/>
      <c r="Z455" s="195"/>
      <c r="AA455" s="195"/>
      <c r="AB455" s="195"/>
      <c r="AC455" s="195"/>
      <c r="AD455" s="195"/>
      <c r="AE455" s="195"/>
      <c r="AF455" s="195"/>
      <c r="AG455" s="195"/>
      <c r="AH455" s="195"/>
      <c r="AI455" s="196"/>
    </row>
    <row r="456" spans="2:59" ht="23.1" customHeight="1"/>
    <row r="457" spans="2:59" ht="23.1" customHeight="1"/>
    <row r="458" spans="2:59" ht="23.1" customHeight="1">
      <c r="B458" s="197" t="s">
        <v>156</v>
      </c>
      <c r="C458" s="197"/>
      <c r="D458" s="6" t="s">
        <v>154</v>
      </c>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row>
    <row r="459" spans="2:59" ht="23.1" customHeight="1" thickBot="1">
      <c r="AL459" s="379"/>
      <c r="AM459" s="380"/>
      <c r="AN459" s="380"/>
      <c r="AO459" s="380"/>
      <c r="AP459" s="380"/>
      <c r="AQ459" s="380"/>
      <c r="AR459" s="380"/>
      <c r="AS459" s="380"/>
      <c r="AT459" s="380"/>
      <c r="AU459" s="380"/>
      <c r="AV459" s="380"/>
      <c r="AW459" s="380"/>
      <c r="AX459" s="380"/>
      <c r="AY459" s="380"/>
      <c r="AZ459" s="380"/>
      <c r="BA459" s="380"/>
      <c r="BB459" s="380"/>
      <c r="BC459" s="380"/>
      <c r="BD459" s="380"/>
      <c r="BE459" s="380"/>
      <c r="BF459" s="380"/>
      <c r="BG459" s="381"/>
    </row>
    <row r="460" spans="2:59" ht="23.1" customHeight="1">
      <c r="C460" s="262" t="s">
        <v>151</v>
      </c>
      <c r="D460" s="262"/>
      <c r="E460" s="262"/>
      <c r="F460" s="262"/>
      <c r="G460" s="262"/>
      <c r="H460" s="262"/>
      <c r="I460" s="262"/>
      <c r="J460" s="263"/>
      <c r="K460" s="256" t="s">
        <v>149</v>
      </c>
      <c r="L460" s="257"/>
      <c r="M460" s="257"/>
      <c r="N460" s="258"/>
      <c r="O460" s="261" t="s">
        <v>426</v>
      </c>
      <c r="P460" s="170"/>
      <c r="Q460" s="170"/>
      <c r="R460" s="239"/>
      <c r="S460" s="240"/>
      <c r="T460" s="240"/>
      <c r="U460" s="240"/>
      <c r="V460" s="240"/>
      <c r="W460" s="240"/>
      <c r="X460" s="240"/>
      <c r="Y460" s="240"/>
      <c r="Z460" s="241"/>
      <c r="AA460" s="207" t="s">
        <v>329</v>
      </c>
      <c r="AB460" s="170"/>
      <c r="AC460" s="170"/>
      <c r="AD460" s="170"/>
      <c r="AE460" s="207" t="s">
        <v>330</v>
      </c>
      <c r="AF460" s="170"/>
      <c r="AG460" s="170"/>
      <c r="AH460" s="170"/>
      <c r="AL460" s="382"/>
      <c r="AM460" s="383"/>
      <c r="AN460" s="383"/>
      <c r="AO460" s="383"/>
      <c r="AP460" s="383"/>
      <c r="AQ460" s="383"/>
      <c r="AR460" s="383"/>
      <c r="AS460" s="383"/>
      <c r="AT460" s="383"/>
      <c r="AU460" s="383"/>
      <c r="AV460" s="383"/>
      <c r="AW460" s="383"/>
      <c r="AX460" s="383"/>
      <c r="AY460" s="383"/>
      <c r="AZ460" s="383"/>
      <c r="BA460" s="383"/>
      <c r="BB460" s="383"/>
      <c r="BC460" s="383"/>
      <c r="BD460" s="383"/>
      <c r="BE460" s="383"/>
      <c r="BF460" s="383"/>
      <c r="BG460" s="384"/>
    </row>
    <row r="461" spans="2:59" ht="23.1" customHeight="1">
      <c r="C461" s="262"/>
      <c r="D461" s="262"/>
      <c r="E461" s="262"/>
      <c r="F461" s="262"/>
      <c r="G461" s="262"/>
      <c r="H461" s="262"/>
      <c r="I461" s="262"/>
      <c r="J461" s="263"/>
      <c r="K461" s="259"/>
      <c r="L461" s="170"/>
      <c r="M461" s="170"/>
      <c r="N461" s="260"/>
      <c r="O461" s="241"/>
      <c r="P461" s="170"/>
      <c r="Q461" s="170"/>
      <c r="R461" s="239"/>
      <c r="S461" s="170" t="s">
        <v>150</v>
      </c>
      <c r="T461" s="170"/>
      <c r="U461" s="170"/>
      <c r="V461" s="170"/>
      <c r="W461" s="170" t="s">
        <v>14</v>
      </c>
      <c r="X461" s="170"/>
      <c r="Y461" s="170"/>
      <c r="Z461" s="170"/>
      <c r="AA461" s="170"/>
      <c r="AB461" s="170"/>
      <c r="AC461" s="170"/>
      <c r="AD461" s="170"/>
      <c r="AE461" s="170"/>
      <c r="AF461" s="170"/>
      <c r="AG461" s="170"/>
      <c r="AH461" s="170"/>
      <c r="AL461" s="382"/>
      <c r="AM461" s="383"/>
      <c r="AN461" s="383"/>
      <c r="AO461" s="383"/>
      <c r="AP461" s="383"/>
      <c r="AQ461" s="383"/>
      <c r="AR461" s="383"/>
      <c r="AS461" s="383"/>
      <c r="AT461" s="383"/>
      <c r="AU461" s="383"/>
      <c r="AV461" s="383"/>
      <c r="AW461" s="383"/>
      <c r="AX461" s="383"/>
      <c r="AY461" s="383"/>
      <c r="AZ461" s="383"/>
      <c r="BA461" s="383"/>
      <c r="BB461" s="383"/>
      <c r="BC461" s="383"/>
      <c r="BD461" s="383"/>
      <c r="BE461" s="383"/>
      <c r="BF461" s="383"/>
      <c r="BG461" s="384"/>
    </row>
    <row r="462" spans="2:59" ht="23.1" customHeight="1">
      <c r="C462" s="254" t="str">
        <f>"　"&amp;Year3&amp;"年4月～"&amp;Year2&amp;"年3月入社"</f>
        <v>　2023年4月～2024年3月入社</v>
      </c>
      <c r="D462" s="254"/>
      <c r="E462" s="254"/>
      <c r="F462" s="254"/>
      <c r="G462" s="254"/>
      <c r="H462" s="254"/>
      <c r="I462" s="254"/>
      <c r="J462" s="255"/>
      <c r="K462" s="264"/>
      <c r="L462" s="171"/>
      <c r="M462" s="171"/>
      <c r="N462" s="265"/>
      <c r="O462" s="216"/>
      <c r="P462" s="171"/>
      <c r="Q462" s="171"/>
      <c r="R462" s="171"/>
      <c r="S462" s="171"/>
      <c r="T462" s="171"/>
      <c r="U462" s="171"/>
      <c r="V462" s="171"/>
      <c r="W462" s="171"/>
      <c r="X462" s="171"/>
      <c r="Y462" s="171"/>
      <c r="Z462" s="171"/>
      <c r="AA462" s="171"/>
      <c r="AB462" s="171"/>
      <c r="AC462" s="171"/>
      <c r="AD462" s="171"/>
      <c r="AE462" s="171"/>
      <c r="AF462" s="171"/>
      <c r="AG462" s="171"/>
      <c r="AH462" s="171"/>
      <c r="AL462" s="382"/>
      <c r="AM462" s="383"/>
      <c r="AN462" s="383"/>
      <c r="AO462" s="383"/>
      <c r="AP462" s="383"/>
      <c r="AQ462" s="383"/>
      <c r="AR462" s="383"/>
      <c r="AS462" s="383"/>
      <c r="AT462" s="383"/>
      <c r="AU462" s="383"/>
      <c r="AV462" s="383"/>
      <c r="AW462" s="383"/>
      <c r="AX462" s="383"/>
      <c r="AY462" s="383"/>
      <c r="AZ462" s="383"/>
      <c r="BA462" s="383"/>
      <c r="BB462" s="383"/>
      <c r="BC462" s="383"/>
      <c r="BD462" s="383"/>
      <c r="BE462" s="383"/>
      <c r="BF462" s="383"/>
      <c r="BG462" s="384"/>
    </row>
    <row r="463" spans="2:59" ht="23.1" customHeight="1" thickBot="1">
      <c r="C463" s="172" t="str">
        <f>"　"&amp;Year2&amp;"年4月～"&amp;Year1&amp;"年3月入社"</f>
        <v>　2024年4月～2025年3月入社</v>
      </c>
      <c r="D463" s="172"/>
      <c r="E463" s="172"/>
      <c r="F463" s="172"/>
      <c r="G463" s="172"/>
      <c r="H463" s="172"/>
      <c r="I463" s="172"/>
      <c r="J463" s="234"/>
      <c r="K463" s="266"/>
      <c r="L463" s="267"/>
      <c r="M463" s="267"/>
      <c r="N463" s="268"/>
      <c r="O463" s="216"/>
      <c r="P463" s="171"/>
      <c r="Q463" s="171"/>
      <c r="R463" s="171"/>
      <c r="S463" s="171"/>
      <c r="T463" s="171"/>
      <c r="U463" s="171"/>
      <c r="V463" s="171"/>
      <c r="W463" s="171"/>
      <c r="X463" s="171"/>
      <c r="Y463" s="171"/>
      <c r="Z463" s="171"/>
      <c r="AA463" s="171"/>
      <c r="AB463" s="171"/>
      <c r="AC463" s="171"/>
      <c r="AD463" s="171"/>
      <c r="AE463" s="171"/>
      <c r="AF463" s="171"/>
      <c r="AG463" s="171"/>
      <c r="AH463" s="171"/>
      <c r="AL463" s="382"/>
      <c r="AM463" s="383"/>
      <c r="AN463" s="383"/>
      <c r="AO463" s="383"/>
      <c r="AP463" s="383"/>
      <c r="AQ463" s="383"/>
      <c r="AR463" s="383"/>
      <c r="AS463" s="383"/>
      <c r="AT463" s="383"/>
      <c r="AU463" s="383"/>
      <c r="AV463" s="383"/>
      <c r="AW463" s="383"/>
      <c r="AX463" s="383"/>
      <c r="AY463" s="383"/>
      <c r="AZ463" s="383"/>
      <c r="BA463" s="383"/>
      <c r="BB463" s="383"/>
      <c r="BC463" s="383"/>
      <c r="BD463" s="383"/>
      <c r="BE463" s="383"/>
      <c r="BF463" s="383"/>
      <c r="BG463" s="384"/>
    </row>
    <row r="464" spans="2:59" ht="23.1" customHeight="1">
      <c r="D464" s="249" t="s">
        <v>328</v>
      </c>
      <c r="E464" s="249"/>
      <c r="F464" s="252" t="str">
        <f>Year3&amp;"年4月～"&amp;Year2&amp;"年3月入社"</f>
        <v>2023年4月～2024年3月入社</v>
      </c>
      <c r="G464" s="252"/>
      <c r="H464" s="252"/>
      <c r="I464" s="252"/>
      <c r="J464" s="252"/>
      <c r="K464" s="251" t="str">
        <f>IF(OR(ISBLANK(O462),ISBLANK(AA462),ISBLANK(AE462)),"",SUM(O462,AA462,AE462))</f>
        <v/>
      </c>
      <c r="L464" s="251"/>
      <c r="M464" s="251"/>
      <c r="N464" s="251"/>
      <c r="O464" s="251" t="str">
        <f>IF(OR(ISBLANK(S462),ISBLANK(W462)),"",SUM(S462,W462))</f>
        <v/>
      </c>
      <c r="P464" s="251"/>
      <c r="Q464" s="251"/>
      <c r="R464" s="251"/>
      <c r="S464" s="152" t="s">
        <v>561</v>
      </c>
      <c r="T464" s="153"/>
      <c r="U464" s="153"/>
      <c r="V464" s="154"/>
      <c r="AL464" s="382"/>
      <c r="AM464" s="383"/>
      <c r="AN464" s="383"/>
      <c r="AO464" s="383"/>
      <c r="AP464" s="383"/>
      <c r="AQ464" s="383"/>
      <c r="AR464" s="383"/>
      <c r="AS464" s="383"/>
      <c r="AT464" s="383"/>
      <c r="AU464" s="383"/>
      <c r="AV464" s="383"/>
      <c r="AW464" s="383"/>
      <c r="AX464" s="383"/>
      <c r="AY464" s="383"/>
      <c r="AZ464" s="383"/>
      <c r="BA464" s="383"/>
      <c r="BB464" s="383"/>
      <c r="BC464" s="383"/>
      <c r="BD464" s="383"/>
      <c r="BE464" s="383"/>
      <c r="BF464" s="383"/>
      <c r="BG464" s="384"/>
    </row>
    <row r="465" spans="2:59" ht="23.1" customHeight="1">
      <c r="D465" s="250"/>
      <c r="E465" s="250"/>
      <c r="F465" s="253" t="str">
        <f>Year2&amp;"年4月～"&amp;Year1&amp;"年3月入社"</f>
        <v>2024年4月～2025年3月入社</v>
      </c>
      <c r="G465" s="253"/>
      <c r="H465" s="253"/>
      <c r="I465" s="253"/>
      <c r="J465" s="253"/>
      <c r="K465" s="251" t="str">
        <f>IF(OR(ISBLANK(O463),ISBLANK(AA463),ISBLANK(AE463)),"",SUM(O463,AA463,AE463))</f>
        <v/>
      </c>
      <c r="L465" s="251"/>
      <c r="M465" s="251"/>
      <c r="N465" s="251"/>
      <c r="O465" s="251" t="str">
        <f>IF(OR(ISBLANK(S463),ISBLANK(W463)),"",SUM(S463,W463))</f>
        <v/>
      </c>
      <c r="P465" s="251"/>
      <c r="Q465" s="251"/>
      <c r="R465" s="251"/>
      <c r="S465" s="155"/>
      <c r="T465" s="156"/>
      <c r="U465" s="156"/>
      <c r="V465" s="157"/>
      <c r="AL465" s="382"/>
      <c r="AM465" s="383"/>
      <c r="AN465" s="383"/>
      <c r="AO465" s="383"/>
      <c r="AP465" s="383"/>
      <c r="AQ465" s="383"/>
      <c r="AR465" s="383"/>
      <c r="AS465" s="383"/>
      <c r="AT465" s="383"/>
      <c r="AU465" s="383"/>
      <c r="AV465" s="383"/>
      <c r="AW465" s="383"/>
      <c r="AX465" s="383"/>
      <c r="AY465" s="383"/>
      <c r="AZ465" s="383"/>
      <c r="BA465" s="383"/>
      <c r="BB465" s="383"/>
      <c r="BC465" s="383"/>
      <c r="BD465" s="383"/>
      <c r="BE465" s="383"/>
      <c r="BF465" s="383"/>
      <c r="BG465" s="384"/>
    </row>
    <row r="466" spans="2:59" ht="23.1" customHeight="1">
      <c r="AL466" s="382"/>
      <c r="AM466" s="383"/>
      <c r="AN466" s="383"/>
      <c r="AO466" s="383"/>
      <c r="AP466" s="383"/>
      <c r="AQ466" s="383"/>
      <c r="AR466" s="383"/>
      <c r="AS466" s="383"/>
      <c r="AT466" s="383"/>
      <c r="AU466" s="383"/>
      <c r="AV466" s="383"/>
      <c r="AW466" s="383"/>
      <c r="AX466" s="383"/>
      <c r="AY466" s="383"/>
      <c r="AZ466" s="383"/>
      <c r="BA466" s="383"/>
      <c r="BB466" s="383"/>
      <c r="BC466" s="383"/>
      <c r="BD466" s="383"/>
      <c r="BE466" s="383"/>
      <c r="BF466" s="383"/>
      <c r="BG466" s="384"/>
    </row>
    <row r="467" spans="2:59" ht="23.1" customHeight="1">
      <c r="C467" s="22" t="s">
        <v>157</v>
      </c>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L467" s="382"/>
      <c r="AM467" s="383"/>
      <c r="AN467" s="383"/>
      <c r="AO467" s="383"/>
      <c r="AP467" s="383"/>
      <c r="AQ467" s="383"/>
      <c r="AR467" s="383"/>
      <c r="AS467" s="383"/>
      <c r="AT467" s="383"/>
      <c r="AU467" s="383"/>
      <c r="AV467" s="383"/>
      <c r="AW467" s="383"/>
      <c r="AX467" s="383"/>
      <c r="AY467" s="383"/>
      <c r="AZ467" s="383"/>
      <c r="BA467" s="383"/>
      <c r="BB467" s="383"/>
      <c r="BC467" s="383"/>
      <c r="BD467" s="383"/>
      <c r="BE467" s="383"/>
      <c r="BF467" s="383"/>
      <c r="BG467" s="384"/>
    </row>
    <row r="468" spans="2:59" ht="23.1" customHeight="1">
      <c r="AL468" s="382"/>
      <c r="AM468" s="383"/>
      <c r="AN468" s="383"/>
      <c r="AO468" s="383"/>
      <c r="AP468" s="383"/>
      <c r="AQ468" s="383"/>
      <c r="AR468" s="383"/>
      <c r="AS468" s="383"/>
      <c r="AT468" s="383"/>
      <c r="AU468" s="383"/>
      <c r="AV468" s="383"/>
      <c r="AW468" s="383"/>
      <c r="AX468" s="383"/>
      <c r="AY468" s="383"/>
      <c r="AZ468" s="383"/>
      <c r="BA468" s="383"/>
      <c r="BB468" s="383"/>
      <c r="BC468" s="383"/>
      <c r="BD468" s="383"/>
      <c r="BE468" s="383"/>
      <c r="BF468" s="383"/>
      <c r="BG468" s="384"/>
    </row>
    <row r="469" spans="2:59" ht="23.1" customHeight="1">
      <c r="C469" s="200"/>
      <c r="D469" s="201"/>
      <c r="E469" s="201"/>
      <c r="F469" s="201"/>
      <c r="G469" s="201"/>
      <c r="H469" s="201"/>
      <c r="I469" s="201"/>
      <c r="J469" s="201"/>
      <c r="K469" s="201"/>
      <c r="L469" s="201"/>
      <c r="M469" s="201"/>
      <c r="N469" s="201"/>
      <c r="O469" s="201"/>
      <c r="P469" s="201"/>
      <c r="Q469" s="201"/>
      <c r="R469" s="201"/>
      <c r="S469" s="201"/>
      <c r="T469" s="201"/>
      <c r="U469" s="201"/>
      <c r="V469" s="201"/>
      <c r="W469" s="201"/>
      <c r="X469" s="201"/>
      <c r="Y469" s="201"/>
      <c r="Z469" s="201"/>
      <c r="AA469" s="201"/>
      <c r="AB469" s="201"/>
      <c r="AC469" s="201"/>
      <c r="AD469" s="201"/>
      <c r="AE469" s="201"/>
      <c r="AF469" s="201"/>
      <c r="AG469" s="201"/>
      <c r="AH469" s="201"/>
      <c r="AI469" s="202"/>
      <c r="AL469" s="382"/>
      <c r="AM469" s="383"/>
      <c r="AN469" s="383"/>
      <c r="AO469" s="383"/>
      <c r="AP469" s="383"/>
      <c r="AQ469" s="383"/>
      <c r="AR469" s="383"/>
      <c r="AS469" s="383"/>
      <c r="AT469" s="383"/>
      <c r="AU469" s="383"/>
      <c r="AV469" s="383"/>
      <c r="AW469" s="383"/>
      <c r="AX469" s="383"/>
      <c r="AY469" s="383"/>
      <c r="AZ469" s="383"/>
      <c r="BA469" s="383"/>
      <c r="BB469" s="383"/>
      <c r="BC469" s="383"/>
      <c r="BD469" s="383"/>
      <c r="BE469" s="383"/>
      <c r="BF469" s="383"/>
      <c r="BG469" s="384"/>
    </row>
    <row r="470" spans="2:59" ht="23.1" customHeight="1">
      <c r="C470" s="203"/>
      <c r="D470" s="204"/>
      <c r="E470" s="204"/>
      <c r="F470" s="204"/>
      <c r="G470" s="204"/>
      <c r="H470" s="204"/>
      <c r="I470" s="204"/>
      <c r="J470" s="204"/>
      <c r="K470" s="204"/>
      <c r="L470" s="204"/>
      <c r="M470" s="204"/>
      <c r="N470" s="204"/>
      <c r="O470" s="204"/>
      <c r="P470" s="204"/>
      <c r="Q470" s="204"/>
      <c r="R470" s="204"/>
      <c r="S470" s="204"/>
      <c r="T470" s="204"/>
      <c r="U470" s="204"/>
      <c r="V470" s="204"/>
      <c r="W470" s="204"/>
      <c r="X470" s="204"/>
      <c r="Y470" s="204"/>
      <c r="Z470" s="204"/>
      <c r="AA470" s="204"/>
      <c r="AB470" s="204"/>
      <c r="AC470" s="204"/>
      <c r="AD470" s="204"/>
      <c r="AE470" s="204"/>
      <c r="AF470" s="204"/>
      <c r="AG470" s="204"/>
      <c r="AH470" s="204"/>
      <c r="AI470" s="205"/>
      <c r="AL470" s="385"/>
      <c r="AM470" s="386"/>
      <c r="AN470" s="386"/>
      <c r="AO470" s="386"/>
      <c r="AP470" s="386"/>
      <c r="AQ470" s="386"/>
      <c r="AR470" s="386"/>
      <c r="AS470" s="386"/>
      <c r="AT470" s="386"/>
      <c r="AU470" s="386"/>
      <c r="AV470" s="386"/>
      <c r="AW470" s="386"/>
      <c r="AX470" s="386"/>
      <c r="AY470" s="386"/>
      <c r="AZ470" s="386"/>
      <c r="BA470" s="386"/>
      <c r="BB470" s="386"/>
      <c r="BC470" s="386"/>
      <c r="BD470" s="386"/>
      <c r="BE470" s="386"/>
      <c r="BF470" s="386"/>
      <c r="BG470" s="387"/>
    </row>
    <row r="471" spans="2:59" ht="23.1" customHeight="1"/>
    <row r="472" spans="2:59" ht="23.1" customHeight="1">
      <c r="C472" t="s">
        <v>13</v>
      </c>
    </row>
    <row r="473" spans="2:59" ht="23.1" customHeight="1">
      <c r="C473" s="191"/>
      <c r="D473" s="192"/>
      <c r="E473" s="192"/>
      <c r="F473" s="192"/>
      <c r="G473" s="192"/>
      <c r="H473" s="192"/>
      <c r="I473" s="192"/>
      <c r="J473" s="192"/>
      <c r="K473" s="192"/>
      <c r="L473" s="192"/>
      <c r="M473" s="192"/>
      <c r="N473" s="192"/>
      <c r="O473" s="192"/>
      <c r="P473" s="192"/>
      <c r="Q473" s="192"/>
      <c r="R473" s="192"/>
      <c r="S473" s="192"/>
      <c r="T473" s="192"/>
      <c r="U473" s="192"/>
      <c r="V473" s="192"/>
      <c r="W473" s="192"/>
      <c r="X473" s="192"/>
      <c r="Y473" s="192"/>
      <c r="Z473" s="192"/>
      <c r="AA473" s="192"/>
      <c r="AB473" s="192"/>
      <c r="AC473" s="192"/>
      <c r="AD473" s="192"/>
      <c r="AE473" s="192"/>
      <c r="AF473" s="192"/>
      <c r="AG473" s="192"/>
      <c r="AH473" s="192"/>
      <c r="AI473" s="193"/>
    </row>
    <row r="474" spans="2:59" ht="23.1" customHeight="1">
      <c r="C474" s="194"/>
      <c r="D474" s="195"/>
      <c r="E474" s="195"/>
      <c r="F474" s="195"/>
      <c r="G474" s="195"/>
      <c r="H474" s="195"/>
      <c r="I474" s="195"/>
      <c r="J474" s="195"/>
      <c r="K474" s="195"/>
      <c r="L474" s="195"/>
      <c r="M474" s="195"/>
      <c r="N474" s="195"/>
      <c r="O474" s="195"/>
      <c r="P474" s="195"/>
      <c r="Q474" s="195"/>
      <c r="R474" s="195"/>
      <c r="S474" s="195"/>
      <c r="T474" s="195"/>
      <c r="U474" s="195"/>
      <c r="V474" s="195"/>
      <c r="W474" s="195"/>
      <c r="X474" s="195"/>
      <c r="Y474" s="195"/>
      <c r="Z474" s="195"/>
      <c r="AA474" s="195"/>
      <c r="AB474" s="195"/>
      <c r="AC474" s="195"/>
      <c r="AD474" s="195"/>
      <c r="AE474" s="195"/>
      <c r="AF474" s="195"/>
      <c r="AG474" s="195"/>
      <c r="AH474" s="195"/>
      <c r="AI474" s="196"/>
    </row>
    <row r="475" spans="2:59" ht="23.1" customHeight="1"/>
    <row r="476" spans="2:59" ht="23.1" customHeight="1"/>
    <row r="477" spans="2:59" ht="23.1" customHeight="1">
      <c r="B477" s="197" t="s">
        <v>158</v>
      </c>
      <c r="C477" s="197"/>
      <c r="D477" s="6" t="s">
        <v>159</v>
      </c>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row>
    <row r="478" spans="2:59" ht="23.1" customHeight="1"/>
    <row r="479" spans="2:59" ht="23.1" customHeight="1">
      <c r="C479" s="22" t="s">
        <v>244</v>
      </c>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59" ht="23.1" customHeight="1">
      <c r="AL480" s="184"/>
      <c r="AM480" s="184"/>
      <c r="AN480" s="184"/>
      <c r="AO480" s="184"/>
      <c r="AP480" s="184"/>
      <c r="AQ480" s="184"/>
      <c r="AR480" s="184"/>
      <c r="AS480" s="184"/>
      <c r="AT480" s="184"/>
      <c r="AU480" s="184"/>
      <c r="AV480" s="184"/>
      <c r="AW480" s="184"/>
      <c r="AX480" s="184"/>
      <c r="AY480" s="184"/>
      <c r="AZ480" s="184"/>
      <c r="BA480" s="184"/>
      <c r="BB480" s="184"/>
      <c r="BC480" s="184"/>
      <c r="BD480" s="184"/>
      <c r="BE480" s="184"/>
      <c r="BF480" s="184"/>
      <c r="BG480" s="184"/>
    </row>
    <row r="481" spans="3:59" ht="23.1" customHeight="1">
      <c r="C481" s="115"/>
      <c r="E481" t="s">
        <v>58</v>
      </c>
      <c r="K481" t="s">
        <v>227</v>
      </c>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row>
    <row r="482" spans="3:59" ht="23.1" customHeight="1">
      <c r="E482" t="s">
        <v>94</v>
      </c>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row>
    <row r="483" spans="3:59" ht="23.1" customHeight="1"/>
    <row r="484" spans="3:59" ht="23.1" customHeight="1">
      <c r="C484" s="22" t="s">
        <v>245</v>
      </c>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3:59" ht="23.1" customHeight="1">
      <c r="AL485" s="184"/>
      <c r="AM485" s="184"/>
      <c r="AN485" s="184"/>
      <c r="AO485" s="184"/>
      <c r="AP485" s="184"/>
      <c r="AQ485" s="184"/>
      <c r="AR485" s="184"/>
      <c r="AS485" s="184"/>
      <c r="AT485" s="184"/>
      <c r="AU485" s="184"/>
      <c r="AV485" s="184"/>
      <c r="AW485" s="184"/>
      <c r="AX485" s="184"/>
      <c r="AY485" s="184"/>
      <c r="AZ485" s="184"/>
      <c r="BA485" s="184"/>
      <c r="BB485" s="184"/>
      <c r="BC485" s="184"/>
      <c r="BD485" s="184"/>
      <c r="BE485" s="184"/>
      <c r="BF485" s="184"/>
      <c r="BG485" s="184"/>
    </row>
    <row r="486" spans="3:59" ht="23.1" customHeight="1">
      <c r="C486" s="115"/>
      <c r="E486" t="s">
        <v>160</v>
      </c>
      <c r="K486" t="s">
        <v>161</v>
      </c>
      <c r="R486" t="s">
        <v>91</v>
      </c>
      <c r="AL486" s="184"/>
      <c r="AM486" s="184"/>
      <c r="AN486" s="184"/>
      <c r="AO486" s="184"/>
      <c r="AP486" s="184"/>
      <c r="AQ486" s="184"/>
      <c r="AR486" s="184"/>
      <c r="AS486" s="184"/>
      <c r="AT486" s="184"/>
      <c r="AU486" s="184"/>
      <c r="AV486" s="184"/>
      <c r="AW486" s="184"/>
      <c r="AX486" s="184"/>
      <c r="AY486" s="184"/>
      <c r="AZ486" s="184"/>
      <c r="BA486" s="184"/>
      <c r="BB486" s="184"/>
      <c r="BC486" s="184"/>
      <c r="BD486" s="184"/>
      <c r="BE486" s="184"/>
      <c r="BF486" s="184"/>
      <c r="BG486" s="184"/>
    </row>
    <row r="487" spans="3:59" ht="23.1" customHeight="1">
      <c r="E487" t="s">
        <v>59</v>
      </c>
      <c r="H487" s="199"/>
      <c r="I487" s="199"/>
      <c r="J487" s="199"/>
      <c r="K487" s="199"/>
      <c r="L487" s="199"/>
      <c r="M487" s="199"/>
      <c r="N487" s="199"/>
      <c r="O487" s="199"/>
      <c r="P487" s="199"/>
      <c r="Q487" s="199"/>
      <c r="R487" s="199"/>
      <c r="S487" s="199"/>
      <c r="T487" s="199"/>
      <c r="U487" s="199"/>
      <c r="V487" s="199"/>
      <c r="W487" s="199"/>
      <c r="X487" s="199"/>
      <c r="Y487" s="199"/>
      <c r="Z487" s="199"/>
      <c r="AA487" s="199"/>
      <c r="AB487" s="199"/>
      <c r="AC487" s="199"/>
      <c r="AD487" s="199"/>
      <c r="AE487" s="199"/>
      <c r="AF487" s="199"/>
      <c r="AG487" s="199"/>
      <c r="AH487" s="199"/>
      <c r="AI487" s="199"/>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row>
    <row r="488" spans="3:59" ht="23.1" customHeight="1"/>
    <row r="489" spans="3:59" ht="23.1" customHeight="1">
      <c r="C489" s="22" t="s">
        <v>486</v>
      </c>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3:59" ht="23.1" customHeight="1">
      <c r="AL490" s="184"/>
      <c r="AM490" s="184"/>
      <c r="AN490" s="184"/>
      <c r="AO490" s="184"/>
      <c r="AP490" s="184"/>
      <c r="AQ490" s="184"/>
      <c r="AR490" s="184"/>
      <c r="AS490" s="184"/>
      <c r="AT490" s="184"/>
      <c r="AU490" s="184"/>
      <c r="AV490" s="184"/>
      <c r="AW490" s="184"/>
      <c r="AX490" s="184"/>
      <c r="AY490" s="184"/>
      <c r="AZ490" s="184"/>
      <c r="BA490" s="184"/>
      <c r="BB490" s="184"/>
      <c r="BC490" s="184"/>
      <c r="BD490" s="184"/>
      <c r="BE490" s="184"/>
      <c r="BF490" s="184"/>
      <c r="BG490" s="184"/>
    </row>
    <row r="491" spans="3:59" ht="23.1" customHeight="1">
      <c r="C491" s="238"/>
      <c r="D491" s="238"/>
      <c r="E491" s="238"/>
      <c r="F491" s="238"/>
      <c r="G491" s="238"/>
      <c r="H491" s="238"/>
      <c r="I491" s="238"/>
      <c r="J491" s="238"/>
      <c r="K491" s="238"/>
      <c r="L491" s="238"/>
      <c r="M491" s="238"/>
      <c r="N491" s="238"/>
      <c r="O491" s="238"/>
      <c r="P491" s="238"/>
      <c r="Q491" s="238"/>
      <c r="R491" s="238"/>
      <c r="S491" s="238"/>
      <c r="T491" s="238"/>
      <c r="U491" s="238"/>
      <c r="V491" s="238"/>
      <c r="W491" s="238"/>
      <c r="X491" s="238"/>
      <c r="Y491" s="238"/>
      <c r="Z491" s="238"/>
      <c r="AA491" s="238"/>
      <c r="AB491" s="238"/>
      <c r="AC491" s="238"/>
      <c r="AD491" s="238"/>
      <c r="AE491" s="238"/>
      <c r="AF491" s="238"/>
      <c r="AG491" s="238"/>
      <c r="AH491" s="238"/>
      <c r="AI491" s="238"/>
      <c r="AL491" s="184"/>
      <c r="AM491" s="184"/>
      <c r="AN491" s="184"/>
      <c r="AO491" s="184"/>
      <c r="AP491" s="184"/>
      <c r="AQ491" s="184"/>
      <c r="AR491" s="184"/>
      <c r="AS491" s="184"/>
      <c r="AT491" s="184"/>
      <c r="AU491" s="184"/>
      <c r="AV491" s="184"/>
      <c r="AW491" s="184"/>
      <c r="AX491" s="184"/>
      <c r="AY491" s="184"/>
      <c r="AZ491" s="184"/>
      <c r="BA491" s="184"/>
      <c r="BB491" s="184"/>
      <c r="BC491" s="184"/>
      <c r="BD491" s="184"/>
      <c r="BE491" s="184"/>
      <c r="BF491" s="184"/>
      <c r="BG491" s="184"/>
    </row>
    <row r="492" spans="3:59" ht="23.1" customHeight="1">
      <c r="C492" s="238"/>
      <c r="D492" s="238"/>
      <c r="E492" s="238"/>
      <c r="F492" s="238"/>
      <c r="G492" s="238"/>
      <c r="H492" s="238"/>
      <c r="I492" s="238"/>
      <c r="J492" s="238"/>
      <c r="K492" s="238"/>
      <c r="L492" s="238"/>
      <c r="M492" s="238"/>
      <c r="N492" s="238"/>
      <c r="O492" s="238"/>
      <c r="P492" s="238"/>
      <c r="Q492" s="238"/>
      <c r="R492" s="238"/>
      <c r="S492" s="238"/>
      <c r="T492" s="238"/>
      <c r="U492" s="238"/>
      <c r="V492" s="238"/>
      <c r="W492" s="238"/>
      <c r="X492" s="238"/>
      <c r="Y492" s="238"/>
      <c r="Z492" s="238"/>
      <c r="AA492" s="238"/>
      <c r="AB492" s="238"/>
      <c r="AC492" s="238"/>
      <c r="AD492" s="238"/>
      <c r="AE492" s="238"/>
      <c r="AF492" s="238"/>
      <c r="AG492" s="238"/>
      <c r="AH492" s="238"/>
      <c r="AI492" s="238"/>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row>
    <row r="493" spans="3:59" ht="23.1" customHeight="1">
      <c r="C493" s="238"/>
      <c r="D493" s="238"/>
      <c r="E493" s="238"/>
      <c r="F493" s="238"/>
      <c r="G493" s="238"/>
      <c r="H493" s="238"/>
      <c r="I493" s="238"/>
      <c r="J493" s="238"/>
      <c r="K493" s="238"/>
      <c r="L493" s="238"/>
      <c r="M493" s="238"/>
      <c r="N493" s="238"/>
      <c r="O493" s="238"/>
      <c r="P493" s="238"/>
      <c r="Q493" s="238"/>
      <c r="R493" s="238"/>
      <c r="S493" s="238"/>
      <c r="T493" s="238"/>
      <c r="U493" s="238"/>
      <c r="V493" s="238"/>
      <c r="W493" s="238"/>
      <c r="X493" s="238"/>
      <c r="Y493" s="238"/>
      <c r="Z493" s="238"/>
      <c r="AA493" s="238"/>
      <c r="AB493" s="238"/>
      <c r="AC493" s="238"/>
      <c r="AD493" s="238"/>
      <c r="AE493" s="238"/>
      <c r="AF493" s="238"/>
      <c r="AG493" s="238"/>
      <c r="AH493" s="238"/>
      <c r="AI493" s="238"/>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row>
    <row r="494" spans="3:59" ht="23.1" customHeight="1"/>
    <row r="495" spans="3:59" ht="23.1" customHeight="1">
      <c r="C495" s="22" t="s">
        <v>246</v>
      </c>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3:59" ht="23.1" customHeight="1">
      <c r="AL496" s="184"/>
      <c r="AM496" s="184"/>
      <c r="AN496" s="184"/>
      <c r="AO496" s="184"/>
      <c r="AP496" s="184"/>
      <c r="AQ496" s="184"/>
      <c r="AR496" s="184"/>
      <c r="AS496" s="184"/>
      <c r="AT496" s="184"/>
      <c r="AU496" s="184"/>
      <c r="AV496" s="184"/>
      <c r="AW496" s="184"/>
      <c r="AX496" s="184"/>
      <c r="AY496" s="184"/>
      <c r="AZ496" s="184"/>
      <c r="BA496" s="184"/>
      <c r="BB496" s="184"/>
      <c r="BC496" s="184"/>
      <c r="BD496" s="184"/>
      <c r="BE496" s="184"/>
      <c r="BF496" s="184"/>
      <c r="BG496" s="184"/>
    </row>
    <row r="497" spans="2:59" ht="23.1" customHeight="1">
      <c r="C497" s="115"/>
      <c r="E497" t="s">
        <v>428</v>
      </c>
      <c r="P497" t="s">
        <v>162</v>
      </c>
      <c r="U497" t="s">
        <v>163</v>
      </c>
      <c r="AL497" s="184"/>
      <c r="AM497" s="184"/>
      <c r="AN497" s="184"/>
      <c r="AO497" s="184"/>
      <c r="AP497" s="184"/>
      <c r="AQ497" s="184"/>
      <c r="AR497" s="184"/>
      <c r="AS497" s="184"/>
      <c r="AT497" s="184"/>
      <c r="AU497" s="184"/>
      <c r="AV497" s="184"/>
      <c r="AW497" s="184"/>
      <c r="AX497" s="184"/>
      <c r="AY497" s="184"/>
      <c r="AZ497" s="184"/>
      <c r="BA497" s="184"/>
      <c r="BB497" s="184"/>
      <c r="BC497" s="184"/>
      <c r="BD497" s="184"/>
      <c r="BE497" s="184"/>
      <c r="BF497" s="184"/>
      <c r="BG497" s="184"/>
    </row>
    <row r="498" spans="2:59" ht="23.1" customHeight="1"/>
    <row r="499" spans="2:59" ht="23.1" customHeight="1">
      <c r="C499" s="22" t="s">
        <v>487</v>
      </c>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59" ht="23.1" customHeight="1">
      <c r="AL500" s="184"/>
      <c r="AM500" s="184"/>
      <c r="AN500" s="184"/>
      <c r="AO500" s="184"/>
      <c r="AP500" s="184"/>
      <c r="AQ500" s="184"/>
      <c r="AR500" s="184"/>
      <c r="AS500" s="184"/>
      <c r="AT500" s="184"/>
      <c r="AU500" s="184"/>
      <c r="AV500" s="184"/>
      <c r="AW500" s="184"/>
      <c r="AX500" s="184"/>
      <c r="AY500" s="184"/>
      <c r="AZ500" s="184"/>
      <c r="BA500" s="184"/>
      <c r="BB500" s="184"/>
      <c r="BC500" s="184"/>
      <c r="BD500" s="184"/>
      <c r="BE500" s="184"/>
      <c r="BF500" s="184"/>
      <c r="BG500" s="184"/>
    </row>
    <row r="501" spans="2:59" ht="23.1" customHeight="1">
      <c r="C501" s="238"/>
      <c r="D501" s="238"/>
      <c r="E501" s="238"/>
      <c r="F501" s="238"/>
      <c r="G501" s="238"/>
      <c r="H501" s="238"/>
      <c r="I501" s="238"/>
      <c r="J501" s="238"/>
      <c r="K501" s="238"/>
      <c r="L501" s="238"/>
      <c r="M501" s="238"/>
      <c r="N501" s="238"/>
      <c r="O501" s="238"/>
      <c r="P501" s="238"/>
      <c r="Q501" s="238"/>
      <c r="R501" s="238"/>
      <c r="S501" s="238"/>
      <c r="T501" s="238"/>
      <c r="U501" s="238"/>
      <c r="V501" s="238"/>
      <c r="W501" s="238"/>
      <c r="X501" s="238"/>
      <c r="Y501" s="238"/>
      <c r="Z501" s="238"/>
      <c r="AA501" s="238"/>
      <c r="AB501" s="238"/>
      <c r="AC501" s="238"/>
      <c r="AD501" s="238"/>
      <c r="AE501" s="238"/>
      <c r="AF501" s="238"/>
      <c r="AG501" s="238"/>
      <c r="AH501" s="238"/>
      <c r="AI501" s="238"/>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row>
    <row r="502" spans="2:59" ht="23.1" customHeight="1">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c r="AI502" s="238"/>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row>
    <row r="503" spans="2:59" ht="23.1" customHeight="1">
      <c r="C503" s="238"/>
      <c r="D503" s="238"/>
      <c r="E503" s="238"/>
      <c r="F503" s="238"/>
      <c r="G503" s="238"/>
      <c r="H503" s="238"/>
      <c r="I503" s="238"/>
      <c r="J503" s="238"/>
      <c r="K503" s="238"/>
      <c r="L503" s="238"/>
      <c r="M503" s="238"/>
      <c r="N503" s="238"/>
      <c r="O503" s="238"/>
      <c r="P503" s="238"/>
      <c r="Q503" s="238"/>
      <c r="R503" s="238"/>
      <c r="S503" s="238"/>
      <c r="T503" s="238"/>
      <c r="U503" s="238"/>
      <c r="V503" s="238"/>
      <c r="W503" s="238"/>
      <c r="X503" s="238"/>
      <c r="Y503" s="238"/>
      <c r="Z503" s="238"/>
      <c r="AA503" s="238"/>
      <c r="AB503" s="238"/>
      <c r="AC503" s="238"/>
      <c r="AD503" s="238"/>
      <c r="AE503" s="238"/>
      <c r="AF503" s="238"/>
      <c r="AG503" s="238"/>
      <c r="AH503" s="238"/>
      <c r="AI503" s="238"/>
      <c r="AL503" s="184"/>
      <c r="AM503" s="184"/>
      <c r="AN503" s="184"/>
      <c r="AO503" s="184"/>
      <c r="AP503" s="184"/>
      <c r="AQ503" s="184"/>
      <c r="AR503" s="184"/>
      <c r="AS503" s="184"/>
      <c r="AT503" s="184"/>
      <c r="AU503" s="184"/>
      <c r="AV503" s="184"/>
      <c r="AW503" s="184"/>
      <c r="AX503" s="184"/>
      <c r="AY503" s="184"/>
      <c r="AZ503" s="184"/>
      <c r="BA503" s="184"/>
      <c r="BB503" s="184"/>
      <c r="BC503" s="184"/>
      <c r="BD503" s="184"/>
      <c r="BE503" s="184"/>
      <c r="BF503" s="184"/>
      <c r="BG503" s="184"/>
    </row>
    <row r="504" spans="2:59" ht="23.1" customHeight="1"/>
    <row r="505" spans="2:59" ht="23.1" customHeight="1"/>
    <row r="506" spans="2:59" ht="23.1" customHeight="1">
      <c r="B506" s="197" t="s">
        <v>164</v>
      </c>
      <c r="C506" s="197"/>
      <c r="D506" s="6" t="s">
        <v>546</v>
      </c>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2:59" ht="23.1" customHeight="1"/>
    <row r="508" spans="2:59" ht="23.1" customHeight="1">
      <c r="C508" s="22" t="s">
        <v>247</v>
      </c>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59" ht="23.1" customHeight="1">
      <c r="AL509" s="184"/>
      <c r="AM509" s="184"/>
      <c r="AN509" s="184"/>
      <c r="AO509" s="184"/>
      <c r="AP509" s="184"/>
      <c r="AQ509" s="184"/>
      <c r="AR509" s="184"/>
      <c r="AS509" s="184"/>
      <c r="AT509" s="184"/>
      <c r="AU509" s="184"/>
      <c r="AV509" s="184"/>
      <c r="AW509" s="184"/>
      <c r="AX509" s="184"/>
      <c r="AY509" s="184"/>
      <c r="AZ509" s="184"/>
      <c r="BA509" s="184"/>
      <c r="BB509" s="184"/>
      <c r="BC509" s="184"/>
      <c r="BD509" s="184"/>
      <c r="BE509" s="184"/>
      <c r="BF509" s="184"/>
      <c r="BG509" s="184"/>
    </row>
    <row r="510" spans="2:59" ht="23.1" customHeight="1">
      <c r="C510" s="115"/>
      <c r="E510" t="s">
        <v>58</v>
      </c>
      <c r="K510" t="s">
        <v>77</v>
      </c>
      <c r="Q510" t="s">
        <v>91</v>
      </c>
      <c r="AL510" s="184"/>
      <c r="AM510" s="184"/>
      <c r="AN510" s="184"/>
      <c r="AO510" s="184"/>
      <c r="AP510" s="184"/>
      <c r="AQ510" s="184"/>
      <c r="AR510" s="184"/>
      <c r="AS510" s="184"/>
      <c r="AT510" s="184"/>
      <c r="AU510" s="184"/>
      <c r="AV510" s="184"/>
      <c r="AW510" s="184"/>
      <c r="AX510" s="184"/>
      <c r="AY510" s="184"/>
      <c r="AZ510" s="184"/>
      <c r="BA510" s="184"/>
      <c r="BB510" s="184"/>
      <c r="BC510" s="184"/>
      <c r="BD510" s="184"/>
      <c r="BE510" s="184"/>
      <c r="BF510" s="184"/>
      <c r="BG510" s="184"/>
    </row>
    <row r="511" spans="2:59" ht="23.1" customHeight="1">
      <c r="E511" t="s">
        <v>59</v>
      </c>
      <c r="H511" s="199"/>
      <c r="I511" s="199"/>
      <c r="J511" s="199"/>
      <c r="K511" s="199"/>
      <c r="L511" s="199"/>
      <c r="M511" s="199"/>
      <c r="N511" s="199"/>
      <c r="O511" s="199"/>
      <c r="P511" s="199"/>
      <c r="Q511" s="199"/>
      <c r="R511" s="199"/>
      <c r="S511" s="199"/>
      <c r="T511" s="199"/>
      <c r="U511" s="199"/>
      <c r="V511" s="199"/>
      <c r="W511" s="199"/>
      <c r="X511" s="199"/>
      <c r="Y511" s="199"/>
      <c r="Z511" s="199"/>
      <c r="AA511" s="199"/>
      <c r="AB511" s="199"/>
      <c r="AC511" s="199"/>
      <c r="AD511" s="199"/>
      <c r="AE511" s="199"/>
      <c r="AF511" s="199"/>
      <c r="AG511" s="199"/>
      <c r="AH511" s="199"/>
      <c r="AI511" s="199"/>
      <c r="AL511" s="184"/>
      <c r="AM511" s="184"/>
      <c r="AN511" s="184"/>
      <c r="AO511" s="184"/>
      <c r="AP511" s="184"/>
      <c r="AQ511" s="184"/>
      <c r="AR511" s="184"/>
      <c r="AS511" s="184"/>
      <c r="AT511" s="184"/>
      <c r="AU511" s="184"/>
      <c r="AV511" s="184"/>
      <c r="AW511" s="184"/>
      <c r="AX511" s="184"/>
      <c r="AY511" s="184"/>
      <c r="AZ511" s="184"/>
      <c r="BA511" s="184"/>
      <c r="BB511" s="184"/>
      <c r="BC511" s="184"/>
      <c r="BD511" s="184"/>
      <c r="BE511" s="184"/>
      <c r="BF511" s="184"/>
      <c r="BG511" s="184"/>
    </row>
    <row r="512" spans="2:59" ht="23.1" customHeight="1"/>
    <row r="513" spans="3:59" ht="23.1" customHeight="1">
      <c r="C513" s="22" t="s">
        <v>429</v>
      </c>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3:59" ht="23.1" customHeight="1">
      <c r="C514" s="23" t="s">
        <v>165</v>
      </c>
    </row>
    <row r="515" spans="3:59" ht="23.1" customHeight="1">
      <c r="C515" s="115"/>
      <c r="E515" t="s">
        <v>562</v>
      </c>
      <c r="L515" s="170" t="str">
        <f>Year3 &amp;"年度"</f>
        <v>2023年度</v>
      </c>
      <c r="M515" s="170"/>
      <c r="N515" s="170"/>
      <c r="O515" s="170"/>
      <c r="P515" s="171"/>
      <c r="Q515" s="171"/>
      <c r="R515" s="171"/>
      <c r="S515" s="171"/>
      <c r="T515" s="171"/>
      <c r="U515" s="45" t="s">
        <v>167</v>
      </c>
      <c r="V515" s="170" t="str">
        <f>Year2 &amp;"年度"</f>
        <v>2024年度</v>
      </c>
      <c r="W515" s="170"/>
      <c r="X515" s="170"/>
      <c r="Y515" s="170"/>
      <c r="Z515" s="171"/>
      <c r="AA515" s="171"/>
      <c r="AB515" s="171"/>
      <c r="AC515" s="171"/>
      <c r="AD515" s="171"/>
      <c r="AE515" s="45" t="s">
        <v>167</v>
      </c>
      <c r="AL515" s="184"/>
      <c r="AM515" s="184"/>
      <c r="AN515" s="184"/>
      <c r="AO515" s="184"/>
      <c r="AP515" s="184"/>
      <c r="AQ515" s="184"/>
      <c r="AR515" s="184"/>
      <c r="AS515" s="184"/>
      <c r="AT515" s="184"/>
      <c r="AU515" s="184"/>
      <c r="AV515" s="184"/>
      <c r="AW515" s="184"/>
      <c r="AX515" s="184"/>
      <c r="AY515" s="184"/>
      <c r="AZ515" s="184"/>
      <c r="BA515" s="184"/>
      <c r="BB515" s="184"/>
      <c r="BC515" s="184"/>
      <c r="BD515" s="184"/>
      <c r="BE515" s="184"/>
      <c r="BF515" s="184"/>
      <c r="BG515" s="184"/>
    </row>
    <row r="516" spans="3:59" ht="23.1" customHeight="1">
      <c r="E516" t="s">
        <v>166</v>
      </c>
      <c r="L516" s="13" t="s">
        <v>505</v>
      </c>
      <c r="AL516" s="184"/>
      <c r="AM516" s="184"/>
      <c r="AN516" s="184"/>
      <c r="AO516" s="184"/>
      <c r="AP516" s="184"/>
      <c r="AQ516" s="184"/>
      <c r="AR516" s="184"/>
      <c r="AS516" s="184"/>
      <c r="AT516" s="184"/>
      <c r="AU516" s="184"/>
      <c r="AV516" s="184"/>
      <c r="AW516" s="184"/>
      <c r="AX516" s="184"/>
      <c r="AY516" s="184"/>
      <c r="AZ516" s="184"/>
      <c r="BA516" s="184"/>
      <c r="BB516" s="184"/>
      <c r="BC516" s="184"/>
      <c r="BD516" s="184"/>
      <c r="BE516" s="184"/>
      <c r="BF516" s="184"/>
      <c r="BG516" s="184"/>
    </row>
    <row r="517" spans="3:59" ht="23.1" customHeight="1">
      <c r="E517" t="s">
        <v>94</v>
      </c>
      <c r="H517" s="199"/>
      <c r="I517" s="199"/>
      <c r="J517" s="199"/>
      <c r="K517" s="199"/>
      <c r="L517" s="199"/>
      <c r="M517" s="199"/>
      <c r="N517" s="199"/>
      <c r="O517" s="199"/>
      <c r="P517" s="199"/>
      <c r="Q517" s="199"/>
      <c r="R517" s="199"/>
      <c r="S517" s="199"/>
      <c r="T517" s="199"/>
      <c r="U517" s="199"/>
      <c r="V517" s="199"/>
      <c r="W517" s="199"/>
      <c r="X517" s="199"/>
      <c r="Y517" s="199"/>
      <c r="Z517" s="199"/>
      <c r="AA517" s="199"/>
      <c r="AB517" s="199"/>
      <c r="AC517" s="199"/>
      <c r="AD517" s="199"/>
      <c r="AE517" s="199"/>
      <c r="AF517" s="199"/>
      <c r="AG517" s="199"/>
      <c r="AH517" s="199"/>
      <c r="AI517" s="199"/>
      <c r="AL517" s="184"/>
      <c r="AM517" s="184"/>
      <c r="AN517" s="184"/>
      <c r="AO517" s="184"/>
      <c r="AP517" s="184"/>
      <c r="AQ517" s="184"/>
      <c r="AR517" s="184"/>
      <c r="AS517" s="184"/>
      <c r="AT517" s="184"/>
      <c r="AU517" s="184"/>
      <c r="AV517" s="184"/>
      <c r="AW517" s="184"/>
      <c r="AX517" s="184"/>
      <c r="AY517" s="184"/>
      <c r="AZ517" s="184"/>
      <c r="BA517" s="184"/>
      <c r="BB517" s="184"/>
      <c r="BC517" s="184"/>
      <c r="BD517" s="184"/>
      <c r="BE517" s="184"/>
      <c r="BF517" s="184"/>
      <c r="BG517" s="184"/>
    </row>
    <row r="518" spans="3:59" ht="23.1" customHeight="1">
      <c r="F518" s="13"/>
      <c r="G518" s="13"/>
      <c r="H518" s="13"/>
      <c r="I518" s="13"/>
      <c r="J518" s="13"/>
      <c r="K518" s="13"/>
      <c r="L518" s="13"/>
      <c r="N518" s="13"/>
      <c r="O518" s="13"/>
      <c r="P518" s="13"/>
      <c r="Q518" s="13"/>
      <c r="R518" s="13"/>
      <c r="S518" s="13"/>
      <c r="T518" s="13"/>
      <c r="U518" s="13"/>
      <c r="V518" s="13"/>
      <c r="W518" s="13"/>
      <c r="X518" s="13"/>
      <c r="Y518" s="13"/>
      <c r="AL518" s="184"/>
      <c r="AM518" s="184"/>
      <c r="AN518" s="184"/>
      <c r="AO518" s="184"/>
      <c r="AP518" s="184"/>
      <c r="AQ518" s="184"/>
      <c r="AR518" s="184"/>
      <c r="AS518" s="184"/>
      <c r="AT518" s="184"/>
      <c r="AU518" s="184"/>
      <c r="AV518" s="184"/>
      <c r="AW518" s="184"/>
      <c r="AX518" s="184"/>
      <c r="AY518" s="184"/>
      <c r="AZ518" s="184"/>
      <c r="BA518" s="184"/>
      <c r="BB518" s="184"/>
      <c r="BC518" s="184"/>
      <c r="BD518" s="184"/>
      <c r="BE518" s="184"/>
      <c r="BF518" s="184"/>
      <c r="BG518" s="184"/>
    </row>
    <row r="519" spans="3:59" ht="23.1" customHeight="1">
      <c r="C519" s="23" t="s">
        <v>168</v>
      </c>
    </row>
    <row r="520" spans="3:59" ht="23.1" customHeight="1">
      <c r="C520" s="115"/>
      <c r="E520" t="s">
        <v>562</v>
      </c>
      <c r="L520" s="170" t="str">
        <f>Year3 &amp;"年度"</f>
        <v>2023年度</v>
      </c>
      <c r="M520" s="170"/>
      <c r="N520" s="170"/>
      <c r="O520" s="170"/>
      <c r="P520" s="166"/>
      <c r="Q520" s="167"/>
      <c r="R520" s="167"/>
      <c r="S520" s="167"/>
      <c r="T520" s="168"/>
      <c r="U520" s="221" t="s">
        <v>169</v>
      </c>
      <c r="V520" s="221"/>
      <c r="W520" s="170" t="str">
        <f>Year2 &amp;"年度"</f>
        <v>2024年度</v>
      </c>
      <c r="X520" s="170"/>
      <c r="Y520" s="170"/>
      <c r="Z520" s="170"/>
      <c r="AA520" s="166"/>
      <c r="AB520" s="167"/>
      <c r="AC520" s="167"/>
      <c r="AD520" s="167"/>
      <c r="AE520" s="168"/>
      <c r="AF520" s="221" t="s">
        <v>169</v>
      </c>
      <c r="AG520" s="221"/>
      <c r="AL520" s="184"/>
      <c r="AM520" s="184"/>
      <c r="AN520" s="184"/>
      <c r="AO520" s="184"/>
      <c r="AP520" s="184"/>
      <c r="AQ520" s="184"/>
      <c r="AR520" s="184"/>
      <c r="AS520" s="184"/>
      <c r="AT520" s="184"/>
      <c r="AU520" s="184"/>
      <c r="AV520" s="184"/>
      <c r="AW520" s="184"/>
      <c r="AX520" s="184"/>
      <c r="AY520" s="184"/>
      <c r="AZ520" s="184"/>
      <c r="BA520" s="184"/>
      <c r="BB520" s="184"/>
      <c r="BC520" s="184"/>
      <c r="BD520" s="184"/>
      <c r="BE520" s="184"/>
      <c r="BF520" s="184"/>
      <c r="BG520" s="184"/>
    </row>
    <row r="521" spans="3:59" ht="23.1" customHeight="1">
      <c r="E521" t="s">
        <v>166</v>
      </c>
      <c r="L521" s="13" t="s">
        <v>504</v>
      </c>
      <c r="M521" s="13"/>
      <c r="N521" s="13"/>
      <c r="O521" s="13"/>
      <c r="P521" s="13"/>
      <c r="Q521" s="13"/>
      <c r="R521" s="13"/>
      <c r="W521" s="13"/>
      <c r="Y521" s="13"/>
      <c r="Z521" s="13"/>
      <c r="AA521" s="13"/>
      <c r="AB521" s="13"/>
      <c r="AC521" s="13"/>
      <c r="AD521" s="13"/>
      <c r="AE521" s="13"/>
      <c r="AF521" s="13"/>
      <c r="AL521" s="184"/>
      <c r="AM521" s="184"/>
      <c r="AN521" s="184"/>
      <c r="AO521" s="184"/>
      <c r="AP521" s="184"/>
      <c r="AQ521" s="184"/>
      <c r="AR521" s="184"/>
      <c r="AS521" s="184"/>
      <c r="AT521" s="184"/>
      <c r="AU521" s="184"/>
      <c r="AV521" s="184"/>
      <c r="AW521" s="184"/>
      <c r="AX521" s="184"/>
      <c r="AY521" s="184"/>
      <c r="AZ521" s="184"/>
      <c r="BA521" s="184"/>
      <c r="BB521" s="184"/>
      <c r="BC521" s="184"/>
      <c r="BD521" s="184"/>
      <c r="BE521" s="184"/>
      <c r="BF521" s="184"/>
      <c r="BG521" s="184"/>
    </row>
    <row r="522" spans="3:59" ht="23.1" customHeight="1">
      <c r="E522" t="s">
        <v>94</v>
      </c>
      <c r="H522" s="199"/>
      <c r="I522" s="199"/>
      <c r="J522" s="199"/>
      <c r="K522" s="199"/>
      <c r="L522" s="199"/>
      <c r="M522" s="199"/>
      <c r="N522" s="199"/>
      <c r="O522" s="199"/>
      <c r="P522" s="199"/>
      <c r="Q522" s="199"/>
      <c r="R522" s="199"/>
      <c r="S522" s="199"/>
      <c r="T522" s="199"/>
      <c r="U522" s="199"/>
      <c r="V522" s="199"/>
      <c r="W522" s="199"/>
      <c r="X522" s="199"/>
      <c r="Y522" s="199"/>
      <c r="Z522" s="199"/>
      <c r="AA522" s="199"/>
      <c r="AB522" s="199"/>
      <c r="AC522" s="199"/>
      <c r="AD522" s="199"/>
      <c r="AE522" s="199"/>
      <c r="AF522" s="199"/>
      <c r="AG522" s="199"/>
      <c r="AH522" s="199"/>
      <c r="AI522" s="199"/>
      <c r="AL522" s="184"/>
      <c r="AM522" s="184"/>
      <c r="AN522" s="184"/>
      <c r="AO522" s="184"/>
      <c r="AP522" s="184"/>
      <c r="AQ522" s="184"/>
      <c r="AR522" s="184"/>
      <c r="AS522" s="184"/>
      <c r="AT522" s="184"/>
      <c r="AU522" s="184"/>
      <c r="AV522" s="184"/>
      <c r="AW522" s="184"/>
      <c r="AX522" s="184"/>
      <c r="AY522" s="184"/>
      <c r="AZ522" s="184"/>
      <c r="BA522" s="184"/>
      <c r="BB522" s="184"/>
      <c r="BC522" s="184"/>
      <c r="BD522" s="184"/>
      <c r="BE522" s="184"/>
      <c r="BF522" s="184"/>
      <c r="BG522" s="184"/>
    </row>
    <row r="523" spans="3:59" ht="23.1" customHeight="1">
      <c r="AL523" s="184"/>
      <c r="AM523" s="184"/>
      <c r="AN523" s="184"/>
      <c r="AO523" s="184"/>
      <c r="AP523" s="184"/>
      <c r="AQ523" s="184"/>
      <c r="AR523" s="184"/>
      <c r="AS523" s="184"/>
      <c r="AT523" s="184"/>
      <c r="AU523" s="184"/>
      <c r="AV523" s="184"/>
      <c r="AW523" s="184"/>
      <c r="AX523" s="184"/>
      <c r="AY523" s="184"/>
      <c r="AZ523" s="184"/>
      <c r="BA523" s="184"/>
      <c r="BB523" s="184"/>
      <c r="BC523" s="184"/>
      <c r="BD523" s="184"/>
      <c r="BE523" s="184"/>
      <c r="BF523" s="184"/>
      <c r="BG523" s="184"/>
    </row>
    <row r="524" spans="3:59" ht="23.1" customHeight="1">
      <c r="C524" t="s">
        <v>170</v>
      </c>
    </row>
    <row r="525" spans="3:59" ht="23.1" customHeight="1">
      <c r="C525" s="191"/>
      <c r="D525" s="192"/>
      <c r="E525" s="192"/>
      <c r="F525" s="192"/>
      <c r="G525" s="192"/>
      <c r="H525" s="192"/>
      <c r="I525" s="192"/>
      <c r="J525" s="192"/>
      <c r="K525" s="192"/>
      <c r="L525" s="192"/>
      <c r="M525" s="192"/>
      <c r="N525" s="192"/>
      <c r="O525" s="192"/>
      <c r="P525" s="192"/>
      <c r="Q525" s="192"/>
      <c r="R525" s="192"/>
      <c r="S525" s="192"/>
      <c r="T525" s="192"/>
      <c r="U525" s="192"/>
      <c r="V525" s="192"/>
      <c r="W525" s="192"/>
      <c r="X525" s="192"/>
      <c r="Y525" s="192"/>
      <c r="Z525" s="192"/>
      <c r="AA525" s="192"/>
      <c r="AB525" s="192"/>
      <c r="AC525" s="192"/>
      <c r="AD525" s="192"/>
      <c r="AE525" s="192"/>
      <c r="AF525" s="192"/>
      <c r="AG525" s="192"/>
      <c r="AH525" s="192"/>
      <c r="AI525" s="193"/>
    </row>
    <row r="526" spans="3:59" ht="23.1" customHeight="1">
      <c r="C526" s="194"/>
      <c r="D526" s="195"/>
      <c r="E526" s="195"/>
      <c r="F526" s="195"/>
      <c r="G526" s="195"/>
      <c r="H526" s="195"/>
      <c r="I526" s="195"/>
      <c r="J526" s="195"/>
      <c r="K526" s="195"/>
      <c r="L526" s="195"/>
      <c r="M526" s="195"/>
      <c r="N526" s="195"/>
      <c r="O526" s="195"/>
      <c r="P526" s="195"/>
      <c r="Q526" s="195"/>
      <c r="R526" s="195"/>
      <c r="S526" s="195"/>
      <c r="T526" s="195"/>
      <c r="U526" s="195"/>
      <c r="V526" s="195"/>
      <c r="W526" s="195"/>
      <c r="X526" s="195"/>
      <c r="Y526" s="195"/>
      <c r="Z526" s="195"/>
      <c r="AA526" s="195"/>
      <c r="AB526" s="195"/>
      <c r="AC526" s="195"/>
      <c r="AD526" s="195"/>
      <c r="AE526" s="195"/>
      <c r="AF526" s="195"/>
      <c r="AG526" s="195"/>
      <c r="AH526" s="195"/>
      <c r="AI526" s="196"/>
    </row>
    <row r="527" spans="3:59" ht="23.1" customHeight="1"/>
    <row r="528" spans="3:59" ht="23.1" customHeight="1">
      <c r="C528" s="22" t="s">
        <v>248</v>
      </c>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3:59" ht="23.1" customHeight="1">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row>
    <row r="530" spans="3:59" ht="23.1" customHeight="1">
      <c r="C530" s="115"/>
      <c r="E530" t="s">
        <v>171</v>
      </c>
      <c r="K530" t="s">
        <v>172</v>
      </c>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row>
    <row r="531" spans="3:59" ht="23.1" customHeight="1">
      <c r="E531" t="s">
        <v>94</v>
      </c>
      <c r="H531" s="199"/>
      <c r="I531" s="199"/>
      <c r="J531" s="199"/>
      <c r="K531" s="199"/>
      <c r="L531" s="199"/>
      <c r="M531" s="199"/>
      <c r="N531" s="199"/>
      <c r="O531" s="199"/>
      <c r="P531" s="199"/>
      <c r="Q531" s="199"/>
      <c r="R531" s="199"/>
      <c r="S531" s="199"/>
      <c r="T531" s="199"/>
      <c r="U531" s="199"/>
      <c r="V531" s="199"/>
      <c r="W531" s="199"/>
      <c r="X531" s="199"/>
      <c r="Y531" s="199"/>
      <c r="Z531" s="199"/>
      <c r="AA531" s="199"/>
      <c r="AB531" s="199"/>
      <c r="AC531" s="199"/>
      <c r="AD531" s="199"/>
      <c r="AE531" s="199"/>
      <c r="AF531" s="199"/>
      <c r="AG531" s="199"/>
      <c r="AH531" s="199"/>
      <c r="AI531" s="199"/>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row>
    <row r="532" spans="3:59" ht="23.1" customHeight="1"/>
    <row r="533" spans="3:59" ht="23.1" customHeight="1">
      <c r="C533" s="22" t="s">
        <v>430</v>
      </c>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3:59" ht="23.1" customHeight="1">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row>
    <row r="535" spans="3:59" ht="23.1" customHeight="1">
      <c r="C535" s="115"/>
      <c r="E535" t="s">
        <v>173</v>
      </c>
      <c r="K535" t="s">
        <v>174</v>
      </c>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row>
    <row r="536" spans="3:59" ht="23.1" customHeight="1">
      <c r="E536" t="s">
        <v>94</v>
      </c>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row>
    <row r="537" spans="3:59" ht="23.1" customHeight="1"/>
    <row r="538" spans="3:59" ht="23.1" customHeight="1">
      <c r="C538" s="22" t="s">
        <v>431</v>
      </c>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3:59" ht="23.1" customHeight="1">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row>
    <row r="540" spans="3:59" ht="23.1" customHeight="1">
      <c r="C540" s="116"/>
      <c r="D540" t="s">
        <v>203</v>
      </c>
      <c r="K540" s="116"/>
      <c r="L540" t="s">
        <v>204</v>
      </c>
      <c r="P540" s="116"/>
      <c r="Q540" t="s">
        <v>205</v>
      </c>
      <c r="U540" s="116"/>
      <c r="V540" t="s">
        <v>259</v>
      </c>
      <c r="Z540" s="116"/>
      <c r="AA540" t="s">
        <v>260</v>
      </c>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row>
    <row r="541" spans="3:59" ht="23.1" customHeight="1">
      <c r="C541" s="116"/>
      <c r="D541" t="s">
        <v>175</v>
      </c>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row>
    <row r="542" spans="3:59" ht="23.1" customHeight="1">
      <c r="C542" s="116"/>
      <c r="D542" t="s">
        <v>202</v>
      </c>
      <c r="G542" s="199"/>
      <c r="H542" s="199"/>
      <c r="I542" s="199"/>
      <c r="J542" s="199"/>
      <c r="K542" s="199"/>
      <c r="L542" s="199"/>
      <c r="M542" s="199"/>
      <c r="N542" s="199"/>
      <c r="O542" s="199"/>
      <c r="P542" s="199"/>
      <c r="Q542" s="199"/>
      <c r="R542" s="199"/>
      <c r="S542" s="199"/>
      <c r="T542" s="199"/>
      <c r="U542" s="199"/>
      <c r="V542" s="199"/>
      <c r="W542" s="199"/>
      <c r="X542" s="199"/>
      <c r="Y542" s="199"/>
      <c r="Z542" s="199"/>
      <c r="AA542" s="199"/>
      <c r="AB542" s="199"/>
      <c r="AC542" s="199"/>
      <c r="AD542" s="199"/>
      <c r="AE542" s="199"/>
      <c r="AF542" s="199"/>
      <c r="AG542" s="199"/>
      <c r="AH542" s="199"/>
      <c r="AI542" s="199"/>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row>
    <row r="543" spans="3:59" ht="23.1" customHeight="1"/>
    <row r="544" spans="3:59" ht="23.1" customHeight="1">
      <c r="C544" s="22" t="s">
        <v>533</v>
      </c>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3:59" ht="23.1" customHeight="1">
      <c r="AL545" s="184"/>
      <c r="AM545" s="184"/>
      <c r="AN545" s="184"/>
      <c r="AO545" s="184"/>
      <c r="AP545" s="184"/>
      <c r="AQ545" s="184"/>
      <c r="AR545" s="184"/>
      <c r="AS545" s="184"/>
      <c r="AT545" s="184"/>
      <c r="AU545" s="184"/>
      <c r="AV545" s="184"/>
      <c r="AW545" s="184"/>
      <c r="AX545" s="184"/>
      <c r="AY545" s="184"/>
      <c r="AZ545" s="184"/>
      <c r="BA545" s="184"/>
      <c r="BB545" s="184"/>
      <c r="BC545" s="184"/>
      <c r="BD545" s="184"/>
      <c r="BE545" s="184"/>
      <c r="BF545" s="184"/>
      <c r="BG545" s="184"/>
    </row>
    <row r="546" spans="3:59" ht="23.1" customHeight="1">
      <c r="C546" s="115"/>
      <c r="E546" t="s">
        <v>160</v>
      </c>
      <c r="K546" t="s">
        <v>161</v>
      </c>
      <c r="R546" t="s">
        <v>91</v>
      </c>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row>
    <row r="547" spans="3:59" ht="23.1" customHeight="1">
      <c r="E547" t="s">
        <v>59</v>
      </c>
      <c r="H547" s="199"/>
      <c r="I547" s="199"/>
      <c r="J547" s="199"/>
      <c r="K547" s="199"/>
      <c r="L547" s="199"/>
      <c r="M547" s="199"/>
      <c r="N547" s="199"/>
      <c r="O547" s="199"/>
      <c r="P547" s="199"/>
      <c r="Q547" s="199"/>
      <c r="R547" s="199"/>
      <c r="S547" s="199"/>
      <c r="T547" s="199"/>
      <c r="U547" s="199"/>
      <c r="V547" s="199"/>
      <c r="W547" s="199"/>
      <c r="X547" s="199"/>
      <c r="Y547" s="199"/>
      <c r="Z547" s="199"/>
      <c r="AA547" s="199"/>
      <c r="AB547" s="199"/>
      <c r="AC547" s="199"/>
      <c r="AD547" s="199"/>
      <c r="AE547" s="199"/>
      <c r="AF547" s="199"/>
      <c r="AG547" s="199"/>
      <c r="AH547" s="199"/>
      <c r="AI547" s="199"/>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row>
    <row r="548" spans="3:59" ht="23.1" customHeight="1"/>
    <row r="549" spans="3:59" ht="23.1" customHeight="1">
      <c r="C549" s="22" t="s">
        <v>563</v>
      </c>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3:59" ht="23.1" customHeight="1">
      <c r="AL550" s="184"/>
      <c r="AM550" s="184"/>
      <c r="AN550" s="184"/>
      <c r="AO550" s="184"/>
      <c r="AP550" s="184"/>
      <c r="AQ550" s="184"/>
      <c r="AR550" s="184"/>
      <c r="AS550" s="184"/>
      <c r="AT550" s="184"/>
      <c r="AU550" s="184"/>
      <c r="AV550" s="184"/>
      <c r="AW550" s="184"/>
      <c r="AX550" s="184"/>
      <c r="AY550" s="184"/>
      <c r="AZ550" s="184"/>
      <c r="BA550" s="184"/>
      <c r="BB550" s="184"/>
      <c r="BC550" s="184"/>
      <c r="BD550" s="184"/>
      <c r="BE550" s="184"/>
      <c r="BF550" s="184"/>
      <c r="BG550" s="184"/>
    </row>
    <row r="551" spans="3:59" ht="23.1" customHeight="1">
      <c r="C551" s="23" t="s">
        <v>534</v>
      </c>
      <c r="H551" s="170" t="str">
        <f>Year3&amp;"年度"</f>
        <v>2023年度</v>
      </c>
      <c r="I551" s="170"/>
      <c r="J551" s="170"/>
      <c r="K551" s="170"/>
      <c r="L551" s="303"/>
      <c r="M551" s="303"/>
      <c r="N551" s="303"/>
      <c r="O551" s="303"/>
      <c r="P551" s="303"/>
      <c r="Q551" s="45" t="s">
        <v>34</v>
      </c>
      <c r="R551" s="170" t="str">
        <f>Year2&amp;"年度"</f>
        <v>2024年度</v>
      </c>
      <c r="S551" s="170"/>
      <c r="T551" s="170"/>
      <c r="U551" s="170"/>
      <c r="V551" s="303"/>
      <c r="W551" s="303"/>
      <c r="X551" s="303"/>
      <c r="Y551" s="303"/>
      <c r="Z551" s="303"/>
      <c r="AA551" s="45" t="s">
        <v>34</v>
      </c>
      <c r="AC551" s="17" t="s">
        <v>542</v>
      </c>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row>
    <row r="552" spans="3:59" ht="23.1" customHeight="1">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row>
    <row r="553" spans="3:59" ht="23.1" customHeight="1">
      <c r="C553" s="242" t="s">
        <v>535</v>
      </c>
      <c r="D553" s="242"/>
      <c r="E553" s="242"/>
      <c r="F553" s="242"/>
      <c r="G553" s="242"/>
      <c r="H553" s="243"/>
      <c r="I553" s="244"/>
      <c r="J553" s="244"/>
      <c r="K553" s="244"/>
      <c r="L553" s="244"/>
      <c r="M553" s="244"/>
      <c r="N553" s="244"/>
      <c r="O553" s="244"/>
      <c r="P553" s="244"/>
      <c r="Q553" s="244"/>
      <c r="R553" s="244"/>
      <c r="S553" s="244"/>
      <c r="T553" s="244"/>
      <c r="U553" s="244"/>
      <c r="V553" s="244"/>
      <c r="W553" s="244"/>
      <c r="X553" s="244"/>
      <c r="Y553" s="244"/>
      <c r="Z553" s="244"/>
      <c r="AA553" s="244"/>
      <c r="AB553" s="244"/>
      <c r="AC553" s="244"/>
      <c r="AD553" s="244"/>
      <c r="AE553" s="244"/>
      <c r="AF553" s="244"/>
      <c r="AG553" s="244"/>
      <c r="AH553" s="244"/>
      <c r="AI553" s="245"/>
      <c r="AL553" s="184"/>
      <c r="AM553" s="184"/>
      <c r="AN553" s="184"/>
      <c r="AO553" s="184"/>
      <c r="AP553" s="184"/>
      <c r="AQ553" s="184"/>
      <c r="AR553" s="184"/>
      <c r="AS553" s="184"/>
      <c r="AT553" s="184"/>
      <c r="AU553" s="184"/>
      <c r="AV553" s="184"/>
      <c r="AW553" s="184"/>
      <c r="AX553" s="184"/>
      <c r="AY553" s="184"/>
      <c r="AZ553" s="184"/>
      <c r="BA553" s="184"/>
      <c r="BB553" s="184"/>
      <c r="BC553" s="184"/>
      <c r="BD553" s="184"/>
      <c r="BE553" s="184"/>
      <c r="BF553" s="184"/>
      <c r="BG553" s="184"/>
    </row>
    <row r="554" spans="3:59" ht="23.1" customHeight="1">
      <c r="C554" s="242"/>
      <c r="D554" s="242"/>
      <c r="E554" s="242"/>
      <c r="F554" s="242"/>
      <c r="G554" s="242"/>
      <c r="H554" s="246"/>
      <c r="I554" s="247"/>
      <c r="J554" s="247"/>
      <c r="K554" s="247"/>
      <c r="L554" s="247"/>
      <c r="M554" s="247"/>
      <c r="N554" s="247"/>
      <c r="O554" s="247"/>
      <c r="P554" s="247"/>
      <c r="Q554" s="247"/>
      <c r="R554" s="247"/>
      <c r="S554" s="247"/>
      <c r="T554" s="247"/>
      <c r="U554" s="247"/>
      <c r="V554" s="247"/>
      <c r="W554" s="247"/>
      <c r="X554" s="247"/>
      <c r="Y554" s="247"/>
      <c r="Z554" s="247"/>
      <c r="AA554" s="247"/>
      <c r="AB554" s="247"/>
      <c r="AC554" s="247"/>
      <c r="AD554" s="247"/>
      <c r="AE554" s="247"/>
      <c r="AF554" s="247"/>
      <c r="AG554" s="247"/>
      <c r="AH554" s="247"/>
      <c r="AI554" s="248"/>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row>
    <row r="555" spans="3:59" ht="23.1" customHeight="1">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row>
    <row r="556" spans="3:59" ht="23.1" customHeight="1">
      <c r="C556" s="242" t="s">
        <v>536</v>
      </c>
      <c r="D556" s="242"/>
      <c r="E556" s="242"/>
      <c r="F556" s="242"/>
      <c r="G556" s="242"/>
      <c r="H556" s="115"/>
      <c r="J556" t="s">
        <v>537</v>
      </c>
      <c r="P556" t="s">
        <v>538</v>
      </c>
      <c r="U556" t="s">
        <v>539</v>
      </c>
      <c r="AB556" t="s">
        <v>540</v>
      </c>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row>
    <row r="557" spans="3:59" ht="23.1" customHeight="1">
      <c r="C557" s="242"/>
      <c r="D557" s="242"/>
      <c r="E557" s="242"/>
      <c r="F557" s="242"/>
      <c r="G557" s="242"/>
      <c r="J557" t="s">
        <v>181</v>
      </c>
      <c r="M557" s="222"/>
      <c r="N557" s="223"/>
      <c r="O557" s="223"/>
      <c r="P557" s="223"/>
      <c r="Q557" s="223"/>
      <c r="R557" s="223"/>
      <c r="S557" s="223"/>
      <c r="T557" s="223"/>
      <c r="U557" s="223"/>
      <c r="V557" s="223"/>
      <c r="W557" s="223"/>
      <c r="X557" s="223"/>
      <c r="Y557" s="223"/>
      <c r="Z557" s="223"/>
      <c r="AA557" s="223"/>
      <c r="AB557" s="223"/>
      <c r="AC557" s="223"/>
      <c r="AD557" s="223"/>
      <c r="AE557" s="223"/>
      <c r="AF557" s="223"/>
      <c r="AG557" s="223"/>
      <c r="AH557" s="223"/>
      <c r="AI557" s="22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row>
    <row r="558" spans="3:59" ht="23.1" customHeight="1"/>
    <row r="559" spans="3:59" ht="23.1" customHeight="1">
      <c r="C559" t="s">
        <v>541</v>
      </c>
    </row>
    <row r="560" spans="3:59" ht="23.1" customHeight="1">
      <c r="C560" s="191"/>
      <c r="D560" s="192"/>
      <c r="E560" s="192"/>
      <c r="F560" s="192"/>
      <c r="G560" s="192"/>
      <c r="H560" s="192"/>
      <c r="I560" s="19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3"/>
    </row>
    <row r="561" spans="3:59" ht="23.1" customHeight="1">
      <c r="C561" s="194"/>
      <c r="D561" s="195"/>
      <c r="E561" s="195"/>
      <c r="F561" s="195"/>
      <c r="G561" s="195"/>
      <c r="H561" s="195"/>
      <c r="I561" s="195"/>
      <c r="J561" s="195"/>
      <c r="K561" s="195"/>
      <c r="L561" s="195"/>
      <c r="M561" s="195"/>
      <c r="N561" s="195"/>
      <c r="O561" s="195"/>
      <c r="P561" s="195"/>
      <c r="Q561" s="195"/>
      <c r="R561" s="195"/>
      <c r="S561" s="195"/>
      <c r="T561" s="195"/>
      <c r="U561" s="195"/>
      <c r="V561" s="195"/>
      <c r="W561" s="195"/>
      <c r="X561" s="195"/>
      <c r="Y561" s="195"/>
      <c r="Z561" s="195"/>
      <c r="AA561" s="195"/>
      <c r="AB561" s="195"/>
      <c r="AC561" s="195"/>
      <c r="AD561" s="195"/>
      <c r="AE561" s="195"/>
      <c r="AF561" s="195"/>
      <c r="AG561" s="195"/>
      <c r="AH561" s="195"/>
      <c r="AI561" s="196"/>
    </row>
    <row r="562" spans="3:59" ht="23.1" customHeight="1"/>
    <row r="563" spans="3:59" ht="23.1" customHeight="1">
      <c r="C563" s="22" t="s">
        <v>249</v>
      </c>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3:59" ht="23.1" customHeight="1">
      <c r="AL564" s="184"/>
      <c r="AM564" s="184"/>
      <c r="AN564" s="184"/>
      <c r="AO564" s="184"/>
      <c r="AP564" s="184"/>
      <c r="AQ564" s="184"/>
      <c r="AR564" s="184"/>
      <c r="AS564" s="184"/>
      <c r="AT564" s="184"/>
      <c r="AU564" s="184"/>
      <c r="AV564" s="184"/>
      <c r="AW564" s="184"/>
      <c r="AX564" s="184"/>
      <c r="AY564" s="184"/>
      <c r="AZ564" s="184"/>
      <c r="BA564" s="184"/>
      <c r="BB564" s="184"/>
      <c r="BC564" s="184"/>
      <c r="BD564" s="184"/>
      <c r="BE564" s="184"/>
      <c r="BF564" s="184"/>
      <c r="BG564" s="184"/>
    </row>
    <row r="565" spans="3:59" ht="23.1" customHeight="1">
      <c r="C565" s="115"/>
      <c r="E565" t="s">
        <v>206</v>
      </c>
      <c r="O565" t="s">
        <v>176</v>
      </c>
      <c r="Z565" t="s">
        <v>91</v>
      </c>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row>
    <row r="566" spans="3:59" ht="23.1" customHeight="1">
      <c r="E566" t="s">
        <v>59</v>
      </c>
      <c r="H566" s="199"/>
      <c r="I566" s="199"/>
      <c r="J566" s="199"/>
      <c r="K566" s="199"/>
      <c r="L566" s="199"/>
      <c r="M566" s="199"/>
      <c r="N566" s="199"/>
      <c r="O566" s="199"/>
      <c r="P566" s="199"/>
      <c r="Q566" s="199"/>
      <c r="R566" s="199"/>
      <c r="S566" s="199"/>
      <c r="T566" s="199"/>
      <c r="U566" s="199"/>
      <c r="V566" s="199"/>
      <c r="W566" s="199"/>
      <c r="X566" s="199"/>
      <c r="Y566" s="199"/>
      <c r="Z566" s="199"/>
      <c r="AA566" s="199"/>
      <c r="AB566" s="199"/>
      <c r="AC566" s="199"/>
      <c r="AD566" s="199"/>
      <c r="AE566" s="199"/>
      <c r="AF566" s="199"/>
      <c r="AG566" s="199"/>
      <c r="AH566" s="199"/>
      <c r="AI566" s="199"/>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row>
    <row r="567" spans="3:59" ht="23.1" customHeight="1">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row>
    <row r="568" spans="3:59" ht="23.1" customHeight="1">
      <c r="C568" s="22" t="s">
        <v>177</v>
      </c>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row>
    <row r="569" spans="3:59" ht="23.1" customHeight="1">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row>
    <row r="570" spans="3:59" ht="23.1" customHeight="1">
      <c r="C570" s="238"/>
      <c r="D570" s="238"/>
      <c r="E570" s="238"/>
      <c r="F570" s="238"/>
      <c r="G570" s="238"/>
      <c r="H570" s="238"/>
      <c r="I570" s="238"/>
      <c r="J570" s="238"/>
      <c r="K570" s="238"/>
      <c r="L570" s="238"/>
      <c r="M570" s="238"/>
      <c r="N570" s="238"/>
      <c r="O570" s="238"/>
      <c r="P570" s="238"/>
      <c r="Q570" s="238"/>
      <c r="R570" s="238"/>
      <c r="S570" s="238"/>
      <c r="T570" s="238"/>
      <c r="U570" s="238"/>
      <c r="V570" s="238"/>
      <c r="W570" s="238"/>
      <c r="X570" s="238"/>
      <c r="Y570" s="238"/>
      <c r="Z570" s="238"/>
      <c r="AA570" s="238"/>
      <c r="AB570" s="238"/>
      <c r="AC570" s="238"/>
      <c r="AD570" s="238"/>
      <c r="AE570" s="238"/>
      <c r="AF570" s="238"/>
      <c r="AG570" s="238"/>
      <c r="AH570" s="238"/>
      <c r="AI570" s="238"/>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row>
    <row r="571" spans="3:59" ht="23.1" customHeight="1">
      <c r="C571" s="238"/>
      <c r="D571" s="238"/>
      <c r="E571" s="238"/>
      <c r="F571" s="238"/>
      <c r="G571" s="238"/>
      <c r="H571" s="238"/>
      <c r="I571" s="238"/>
      <c r="J571" s="238"/>
      <c r="K571" s="238"/>
      <c r="L571" s="238"/>
      <c r="M571" s="238"/>
      <c r="N571" s="238"/>
      <c r="O571" s="238"/>
      <c r="P571" s="238"/>
      <c r="Q571" s="238"/>
      <c r="R571" s="238"/>
      <c r="S571" s="238"/>
      <c r="T571" s="238"/>
      <c r="U571" s="238"/>
      <c r="V571" s="238"/>
      <c r="W571" s="238"/>
      <c r="X571" s="238"/>
      <c r="Y571" s="238"/>
      <c r="Z571" s="238"/>
      <c r="AA571" s="238"/>
      <c r="AB571" s="238"/>
      <c r="AC571" s="238"/>
      <c r="AD571" s="238"/>
      <c r="AE571" s="238"/>
      <c r="AF571" s="238"/>
      <c r="AG571" s="238"/>
      <c r="AH571" s="238"/>
      <c r="AI571" s="238"/>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row>
    <row r="572" spans="3:59" ht="23.1" customHeight="1">
      <c r="C572" s="238"/>
      <c r="D572" s="238"/>
      <c r="E572" s="238"/>
      <c r="F572" s="238"/>
      <c r="G572" s="238"/>
      <c r="H572" s="238"/>
      <c r="I572" s="238"/>
      <c r="J572" s="238"/>
      <c r="K572" s="238"/>
      <c r="L572" s="238"/>
      <c r="M572" s="238"/>
      <c r="N572" s="238"/>
      <c r="O572" s="238"/>
      <c r="P572" s="238"/>
      <c r="Q572" s="238"/>
      <c r="R572" s="238"/>
      <c r="S572" s="238"/>
      <c r="T572" s="238"/>
      <c r="U572" s="238"/>
      <c r="V572" s="238"/>
      <c r="W572" s="238"/>
      <c r="X572" s="238"/>
      <c r="Y572" s="238"/>
      <c r="Z572" s="238"/>
      <c r="AA572" s="238"/>
      <c r="AB572" s="238"/>
      <c r="AC572" s="238"/>
      <c r="AD572" s="238"/>
      <c r="AE572" s="238"/>
      <c r="AF572" s="238"/>
      <c r="AG572" s="238"/>
      <c r="AH572" s="238"/>
      <c r="AI572" s="238"/>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row>
    <row r="573" spans="3:59" ht="23.1" customHeight="1">
      <c r="C573" s="238"/>
      <c r="D573" s="238"/>
      <c r="E573" s="238"/>
      <c r="F573" s="238"/>
      <c r="G573" s="238"/>
      <c r="H573" s="238"/>
      <c r="I573" s="238"/>
      <c r="J573" s="238"/>
      <c r="K573" s="238"/>
      <c r="L573" s="238"/>
      <c r="M573" s="238"/>
      <c r="N573" s="238"/>
      <c r="O573" s="238"/>
      <c r="P573" s="238"/>
      <c r="Q573" s="238"/>
      <c r="R573" s="238"/>
      <c r="S573" s="238"/>
      <c r="T573" s="238"/>
      <c r="U573" s="238"/>
      <c r="V573" s="238"/>
      <c r="W573" s="238"/>
      <c r="X573" s="238"/>
      <c r="Y573" s="238"/>
      <c r="Z573" s="238"/>
      <c r="AA573" s="238"/>
      <c r="AB573" s="238"/>
      <c r="AC573" s="238"/>
      <c r="AD573" s="238"/>
      <c r="AE573" s="238"/>
      <c r="AF573" s="238"/>
      <c r="AG573" s="238"/>
      <c r="AH573" s="238"/>
      <c r="AI573" s="238"/>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row>
    <row r="574" spans="3:59" ht="23.1" customHeight="1"/>
    <row r="575" spans="3:59" ht="23.1" customHeight="1">
      <c r="C575" s="22" t="s">
        <v>250</v>
      </c>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3:59" ht="23.1" customHeight="1">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row>
    <row r="577" spans="2:59" ht="23.1" customHeight="1">
      <c r="C577" s="115"/>
      <c r="E577" t="s">
        <v>432</v>
      </c>
      <c r="N577" t="s">
        <v>207</v>
      </c>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row>
    <row r="578" spans="2:59" ht="23.1" customHeight="1">
      <c r="E578" t="s">
        <v>94</v>
      </c>
      <c r="H578" s="199"/>
      <c r="I578" s="199"/>
      <c r="J578" s="199"/>
      <c r="K578" s="199"/>
      <c r="L578" s="199"/>
      <c r="M578" s="199"/>
      <c r="N578" s="199"/>
      <c r="O578" s="199"/>
      <c r="P578" s="199"/>
      <c r="Q578" s="199"/>
      <c r="R578" s="199"/>
      <c r="S578" s="199"/>
      <c r="T578" s="199"/>
      <c r="U578" s="199"/>
      <c r="V578" s="199"/>
      <c r="W578" s="199"/>
      <c r="X578" s="199"/>
      <c r="Y578" s="199"/>
      <c r="Z578" s="199"/>
      <c r="AA578" s="199"/>
      <c r="AB578" s="199"/>
      <c r="AC578" s="199"/>
      <c r="AD578" s="199"/>
      <c r="AE578" s="199"/>
      <c r="AF578" s="199"/>
      <c r="AG578" s="199"/>
      <c r="AH578" s="199"/>
      <c r="AI578" s="199"/>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row>
    <row r="579" spans="2:59" ht="23.1" customHeight="1">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row>
    <row r="580" spans="2:59" ht="23.1" customHeight="1">
      <c r="C580" s="22" t="s">
        <v>251</v>
      </c>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row>
    <row r="581" spans="2:59" ht="23.1" customHeight="1">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row>
    <row r="582" spans="2:59" ht="23.1" customHeight="1">
      <c r="C582" s="115"/>
      <c r="E582" t="s">
        <v>178</v>
      </c>
      <c r="P582" t="s">
        <v>179</v>
      </c>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row>
    <row r="583" spans="2:59" ht="23.1" customHeight="1">
      <c r="E583" t="s">
        <v>180</v>
      </c>
      <c r="P583" t="s">
        <v>208</v>
      </c>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row>
    <row r="584" spans="2:59" ht="23.1" customHeight="1">
      <c r="E584" t="s">
        <v>181</v>
      </c>
      <c r="H584" s="199"/>
      <c r="I584" s="199"/>
      <c r="J584" s="199"/>
      <c r="K584" s="199"/>
      <c r="L584" s="199"/>
      <c r="M584" s="199"/>
      <c r="N584" s="199"/>
      <c r="O584" s="199"/>
      <c r="P584" s="199"/>
      <c r="Q584" s="199"/>
      <c r="R584" s="199"/>
      <c r="S584" s="199"/>
      <c r="T584" s="199"/>
      <c r="U584" s="199"/>
      <c r="V584" s="199"/>
      <c r="W584" s="199"/>
      <c r="X584" s="199"/>
      <c r="Y584" s="199"/>
      <c r="Z584" s="199"/>
      <c r="AA584" s="199"/>
      <c r="AB584" s="199"/>
      <c r="AC584" s="199"/>
      <c r="AD584" s="199"/>
      <c r="AE584" s="199"/>
      <c r="AF584" s="199"/>
      <c r="AG584" s="199"/>
      <c r="AH584" s="199"/>
      <c r="AI584" s="199"/>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row>
    <row r="585" spans="2:59" ht="23.1" customHeight="1"/>
    <row r="586" spans="2:59" ht="23.1" customHeight="1"/>
    <row r="587" spans="2:59" ht="23.1" customHeight="1">
      <c r="B587" s="197" t="s">
        <v>182</v>
      </c>
      <c r="C587" s="197"/>
      <c r="D587" s="6" t="s">
        <v>183</v>
      </c>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row>
    <row r="588" spans="2:59" ht="23.1" customHeight="1"/>
    <row r="589" spans="2:59" ht="23.1" customHeight="1">
      <c r="C589" s="22" t="s">
        <v>433</v>
      </c>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59" ht="23.1" customHeight="1">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row>
    <row r="591" spans="2:59" ht="23.1" customHeight="1">
      <c r="C591" s="115"/>
      <c r="E591" t="s">
        <v>58</v>
      </c>
      <c r="K591" t="s">
        <v>77</v>
      </c>
      <c r="Q591" t="s">
        <v>91</v>
      </c>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row>
    <row r="592" spans="2:59" ht="23.1" customHeight="1">
      <c r="E592" t="s">
        <v>59</v>
      </c>
      <c r="H592" s="199"/>
      <c r="I592" s="199"/>
      <c r="J592" s="199"/>
      <c r="K592" s="199"/>
      <c r="L592" s="199"/>
      <c r="M592" s="199"/>
      <c r="N592" s="199"/>
      <c r="O592" s="199"/>
      <c r="P592" s="199"/>
      <c r="Q592" s="199"/>
      <c r="R592" s="199"/>
      <c r="S592" s="199"/>
      <c r="T592" s="199"/>
      <c r="U592" s="199"/>
      <c r="V592" s="199"/>
      <c r="W592" s="199"/>
      <c r="X592" s="199"/>
      <c r="Y592" s="199"/>
      <c r="Z592" s="199"/>
      <c r="AA592" s="199"/>
      <c r="AB592" s="199"/>
      <c r="AC592" s="199"/>
      <c r="AD592" s="199"/>
      <c r="AE592" s="199"/>
      <c r="AF592" s="199"/>
      <c r="AG592" s="199"/>
      <c r="AH592" s="199"/>
      <c r="AI592" s="199"/>
      <c r="AL592" s="184"/>
      <c r="AM592" s="184"/>
      <c r="AN592" s="184"/>
      <c r="AO592" s="184"/>
      <c r="AP592" s="184"/>
      <c r="AQ592" s="184"/>
      <c r="AR592" s="184"/>
      <c r="AS592" s="184"/>
      <c r="AT592" s="184"/>
      <c r="AU592" s="184"/>
      <c r="AV592" s="184"/>
      <c r="AW592" s="184"/>
      <c r="AX592" s="184"/>
      <c r="AY592" s="184"/>
      <c r="AZ592" s="184"/>
      <c r="BA592" s="184"/>
      <c r="BB592" s="184"/>
      <c r="BC592" s="184"/>
      <c r="BD592" s="184"/>
      <c r="BE592" s="184"/>
      <c r="BF592" s="184"/>
      <c r="BG592" s="184"/>
    </row>
    <row r="593" spans="3:59" ht="23.1" customHeight="1">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row>
    <row r="594" spans="3:59" ht="23.1" customHeight="1">
      <c r="C594" s="22" t="s">
        <v>184</v>
      </c>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row>
    <row r="595" spans="3:59" ht="23.1" customHeight="1">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row>
    <row r="596" spans="3:59" ht="23.1" customHeight="1">
      <c r="C596" s="238"/>
      <c r="D596" s="238"/>
      <c r="E596" s="238"/>
      <c r="F596" s="238"/>
      <c r="G596" s="238"/>
      <c r="H596" s="238"/>
      <c r="I596" s="238"/>
      <c r="J596" s="238"/>
      <c r="K596" s="238"/>
      <c r="L596" s="238"/>
      <c r="M596" s="238"/>
      <c r="N596" s="238"/>
      <c r="O596" s="238"/>
      <c r="P596" s="238"/>
      <c r="Q596" s="238"/>
      <c r="R596" s="238"/>
      <c r="S596" s="238"/>
      <c r="T596" s="238"/>
      <c r="U596" s="238"/>
      <c r="V596" s="238"/>
      <c r="W596" s="238"/>
      <c r="X596" s="238"/>
      <c r="Y596" s="238"/>
      <c r="Z596" s="238"/>
      <c r="AA596" s="238"/>
      <c r="AB596" s="238"/>
      <c r="AC596" s="238"/>
      <c r="AD596" s="238"/>
      <c r="AE596" s="238"/>
      <c r="AF596" s="238"/>
      <c r="AG596" s="238"/>
      <c r="AH596" s="238"/>
      <c r="AI596" s="238"/>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row>
    <row r="597" spans="3:59" ht="23.1" customHeight="1">
      <c r="C597" s="238"/>
      <c r="D597" s="238"/>
      <c r="E597" s="238"/>
      <c r="F597" s="238"/>
      <c r="G597" s="238"/>
      <c r="H597" s="238"/>
      <c r="I597" s="238"/>
      <c r="J597" s="238"/>
      <c r="K597" s="238"/>
      <c r="L597" s="238"/>
      <c r="M597" s="238"/>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row>
    <row r="598" spans="3:59" ht="23.1" customHeight="1">
      <c r="C598" s="238"/>
      <c r="D598" s="238"/>
      <c r="E598" s="238"/>
      <c r="F598" s="238"/>
      <c r="G598" s="238"/>
      <c r="H598" s="238"/>
      <c r="I598" s="238"/>
      <c r="J598" s="238"/>
      <c r="K598" s="238"/>
      <c r="L598" s="238"/>
      <c r="M598" s="238"/>
      <c r="N598" s="238"/>
      <c r="O598" s="238"/>
      <c r="P598" s="238"/>
      <c r="Q598" s="238"/>
      <c r="R598" s="238"/>
      <c r="S598" s="238"/>
      <c r="T598" s="238"/>
      <c r="U598" s="238"/>
      <c r="V598" s="238"/>
      <c r="W598" s="238"/>
      <c r="X598" s="238"/>
      <c r="Y598" s="238"/>
      <c r="Z598" s="238"/>
      <c r="AA598" s="238"/>
      <c r="AB598" s="238"/>
      <c r="AC598" s="238"/>
      <c r="AD598" s="238"/>
      <c r="AE598" s="238"/>
      <c r="AF598" s="238"/>
      <c r="AG598" s="238"/>
      <c r="AH598" s="238"/>
      <c r="AI598" s="238"/>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row>
    <row r="599" spans="3:59" ht="23.1" customHeight="1"/>
    <row r="600" spans="3:59" ht="23.1" customHeight="1">
      <c r="C600" s="22" t="s">
        <v>185</v>
      </c>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3:59" ht="23.1" customHeight="1">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row>
    <row r="602" spans="3:59" ht="23.1" customHeight="1">
      <c r="C602" s="116"/>
      <c r="D602" t="s">
        <v>186</v>
      </c>
      <c r="M602" s="116"/>
      <c r="N602" t="s">
        <v>188</v>
      </c>
      <c r="U602" s="116"/>
      <c r="V602" t="s">
        <v>187</v>
      </c>
      <c r="AB602" s="116"/>
      <c r="AC602" t="s">
        <v>189</v>
      </c>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row>
    <row r="603" spans="3:59" ht="23.1" customHeight="1">
      <c r="C603" s="116"/>
      <c r="D603" t="s">
        <v>190</v>
      </c>
      <c r="M603" s="116"/>
      <c r="N603" t="s">
        <v>191</v>
      </c>
      <c r="U603" s="116"/>
      <c r="V603" t="s">
        <v>192</v>
      </c>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row>
    <row r="604" spans="3:59" ht="23.1" customHeight="1">
      <c r="C604" s="116"/>
      <c r="D604" t="s">
        <v>193</v>
      </c>
      <c r="G604" s="199"/>
      <c r="H604" s="199"/>
      <c r="I604" s="199"/>
      <c r="J604" s="199"/>
      <c r="K604" s="199"/>
      <c r="L604" s="199"/>
      <c r="M604" s="199"/>
      <c r="N604" s="199"/>
      <c r="O604" s="199"/>
      <c r="P604" s="199"/>
      <c r="Q604" s="199"/>
      <c r="R604" s="199"/>
      <c r="S604" s="199"/>
      <c r="T604" s="199"/>
      <c r="U604" s="199"/>
      <c r="V604" s="199"/>
      <c r="W604" s="199"/>
      <c r="X604" s="199"/>
      <c r="Y604" s="199"/>
      <c r="Z604" s="199"/>
      <c r="AA604" s="199"/>
      <c r="AB604" s="199"/>
      <c r="AC604" s="199"/>
      <c r="AD604" s="199"/>
      <c r="AE604" s="199"/>
      <c r="AF604" s="199"/>
      <c r="AG604" s="199"/>
      <c r="AH604" s="199"/>
      <c r="AI604" s="199"/>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row>
    <row r="605" spans="3:59" ht="23.1" customHeight="1"/>
    <row r="606" spans="3:59" ht="23.1" customHeight="1">
      <c r="C606" s="22" t="s">
        <v>434</v>
      </c>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3:59" ht="23.1" customHeight="1">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row>
    <row r="608" spans="3:59" ht="23.1" customHeight="1">
      <c r="C608" s="115"/>
      <c r="E608" t="s">
        <v>196</v>
      </c>
      <c r="J608" t="s">
        <v>194</v>
      </c>
      <c r="T608" t="s">
        <v>195</v>
      </c>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row>
    <row r="609" spans="3:59" ht="23.1" customHeight="1">
      <c r="E609" t="s">
        <v>59</v>
      </c>
      <c r="H609" s="199"/>
      <c r="I609" s="199"/>
      <c r="J609" s="199"/>
      <c r="K609" s="199"/>
      <c r="L609" s="199"/>
      <c r="M609" s="199"/>
      <c r="N609" s="199"/>
      <c r="O609" s="199"/>
      <c r="P609" s="199"/>
      <c r="Q609" s="199"/>
      <c r="R609" s="199"/>
      <c r="S609" s="199"/>
      <c r="T609" s="199"/>
      <c r="U609" s="199"/>
      <c r="V609" s="199"/>
      <c r="W609" s="199"/>
      <c r="X609" s="199"/>
      <c r="Y609" s="199"/>
      <c r="Z609" s="199"/>
      <c r="AA609" s="199"/>
      <c r="AB609" s="199"/>
      <c r="AC609" s="199"/>
      <c r="AD609" s="199"/>
      <c r="AE609" s="199"/>
      <c r="AF609" s="199"/>
      <c r="AG609" s="199"/>
      <c r="AH609" s="199"/>
      <c r="AI609" s="199"/>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row>
    <row r="610" spans="3:59" ht="23.1" customHeight="1">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row>
    <row r="611" spans="3:59" ht="23.1" customHeight="1">
      <c r="C611" s="22" t="s">
        <v>252</v>
      </c>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row>
    <row r="612" spans="3:59" ht="23.1" customHeight="1">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row>
    <row r="613" spans="3:59" ht="23.1" customHeight="1">
      <c r="C613" s="115"/>
      <c r="E613" t="s">
        <v>209</v>
      </c>
      <c r="L613" t="s">
        <v>210</v>
      </c>
      <c r="U613" t="s">
        <v>261</v>
      </c>
      <c r="AL613" s="184"/>
      <c r="AM613" s="184"/>
      <c r="AN613" s="184"/>
      <c r="AO613" s="184"/>
      <c r="AP613" s="184"/>
      <c r="AQ613" s="184"/>
      <c r="AR613" s="184"/>
      <c r="AS613" s="184"/>
      <c r="AT613" s="184"/>
      <c r="AU613" s="184"/>
      <c r="AV613" s="184"/>
      <c r="AW613" s="184"/>
      <c r="AX613" s="184"/>
      <c r="AY613" s="184"/>
      <c r="AZ613" s="184"/>
      <c r="BA613" s="184"/>
      <c r="BB613" s="184"/>
      <c r="BC613" s="184"/>
      <c r="BD613" s="184"/>
      <c r="BE613" s="184"/>
      <c r="BF613" s="184"/>
      <c r="BG613" s="184"/>
    </row>
    <row r="614" spans="3:59" ht="23.1" customHeight="1">
      <c r="E614" t="s">
        <v>59</v>
      </c>
      <c r="H614" s="222"/>
      <c r="I614" s="223"/>
      <c r="J614" s="223"/>
      <c r="K614" s="223"/>
      <c r="L614" s="223"/>
      <c r="M614" s="223"/>
      <c r="N614" s="223"/>
      <c r="O614" s="223"/>
      <c r="P614" s="223"/>
      <c r="Q614" s="223"/>
      <c r="R614" s="223"/>
      <c r="S614" s="223"/>
      <c r="T614" s="223"/>
      <c r="U614" s="223"/>
      <c r="V614" s="223"/>
      <c r="W614" s="223"/>
      <c r="X614" s="223"/>
      <c r="Y614" s="223"/>
      <c r="Z614" s="223"/>
      <c r="AA614" s="223"/>
      <c r="AB614" s="223"/>
      <c r="AC614" s="223"/>
      <c r="AD614" s="223"/>
      <c r="AE614" s="223"/>
      <c r="AF614" s="223"/>
      <c r="AG614" s="223"/>
      <c r="AH614" s="223"/>
      <c r="AI614" s="22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row>
    <row r="615" spans="3:59" ht="23.1" customHeight="1"/>
    <row r="616" spans="3:59" ht="23.1" customHeight="1">
      <c r="C616" s="22" t="s">
        <v>435</v>
      </c>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3:59" ht="23.1" customHeight="1">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row>
    <row r="618" spans="3:59" ht="23.1" customHeight="1">
      <c r="C618" s="115"/>
      <c r="E618" t="s">
        <v>506</v>
      </c>
      <c r="H618" s="171"/>
      <c r="I618" s="171"/>
      <c r="J618" s="171"/>
      <c r="K618" s="171"/>
      <c r="L618" t="s">
        <v>212</v>
      </c>
      <c r="P618" t="s">
        <v>213</v>
      </c>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row>
    <row r="619" spans="3:59" ht="23.1" customHeight="1">
      <c r="E619" t="s">
        <v>306</v>
      </c>
      <c r="H619" s="199"/>
      <c r="I619" s="199"/>
      <c r="J619" s="199"/>
      <c r="K619" s="199"/>
      <c r="L619" s="199"/>
      <c r="M619" s="199"/>
      <c r="N619" s="199"/>
      <c r="O619" s="199"/>
      <c r="P619" s="199"/>
      <c r="Q619" s="199"/>
      <c r="R619" s="199"/>
      <c r="S619" s="199"/>
      <c r="T619" s="199"/>
      <c r="U619" s="199"/>
      <c r="V619" s="199"/>
      <c r="W619" s="199"/>
      <c r="X619" s="199"/>
      <c r="Y619" s="199"/>
      <c r="Z619" s="199"/>
      <c r="AA619" s="199"/>
      <c r="AB619" s="199"/>
      <c r="AC619" s="199"/>
      <c r="AD619" s="199"/>
      <c r="AE619" s="199"/>
      <c r="AF619" s="199"/>
      <c r="AG619" s="199"/>
      <c r="AH619" s="199"/>
      <c r="AI619" s="199"/>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row>
    <row r="620" spans="3:59" ht="23.1" customHeight="1"/>
    <row r="621" spans="3:59" ht="23.1" customHeight="1">
      <c r="C621" s="22" t="s">
        <v>214</v>
      </c>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3:59" ht="23.1" customHeight="1">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row>
    <row r="623" spans="3:59" ht="23.1" customHeight="1">
      <c r="C623" s="170" t="s">
        <v>308</v>
      </c>
      <c r="D623" s="170"/>
      <c r="E623" s="170"/>
      <c r="F623" s="170"/>
      <c r="G623" s="170"/>
      <c r="H623" s="170"/>
      <c r="I623" s="170"/>
      <c r="J623" s="170"/>
      <c r="K623" s="170"/>
      <c r="L623" s="170"/>
      <c r="M623" s="170"/>
      <c r="N623" s="239" t="s">
        <v>331</v>
      </c>
      <c r="O623" s="240"/>
      <c r="P623" s="240"/>
      <c r="Q623" s="240"/>
      <c r="R623" s="241"/>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row>
    <row r="624" spans="3:59" ht="23.1" customHeight="1">
      <c r="C624" s="172" t="s">
        <v>438</v>
      </c>
      <c r="D624" s="172"/>
      <c r="E624" s="172"/>
      <c r="F624" s="172"/>
      <c r="G624" s="172"/>
      <c r="H624" s="172"/>
      <c r="I624" s="172"/>
      <c r="J624" s="172"/>
      <c r="K624" s="172"/>
      <c r="L624" s="172"/>
      <c r="M624" s="172"/>
      <c r="N624" s="233"/>
      <c r="O624" s="233"/>
      <c r="P624" s="233"/>
      <c r="Q624" s="233"/>
      <c r="R624" s="233"/>
      <c r="S624" s="67"/>
      <c r="T624" s="68" t="s">
        <v>211</v>
      </c>
      <c r="U624" s="171"/>
      <c r="V624" s="171"/>
      <c r="W624" s="171"/>
      <c r="X624" s="171"/>
      <c r="Y624" s="69" t="s">
        <v>218</v>
      </c>
      <c r="Z624" s="40"/>
      <c r="AA624" s="60"/>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row>
    <row r="625" spans="2:59" ht="23.1" customHeight="1">
      <c r="C625" s="172" t="s">
        <v>439</v>
      </c>
      <c r="D625" s="172"/>
      <c r="E625" s="172"/>
      <c r="F625" s="172"/>
      <c r="G625" s="172"/>
      <c r="H625" s="172"/>
      <c r="I625" s="172"/>
      <c r="J625" s="172"/>
      <c r="K625" s="172"/>
      <c r="L625" s="172"/>
      <c r="M625" s="172"/>
      <c r="N625" s="233"/>
      <c r="O625" s="233"/>
      <c r="P625" s="233"/>
      <c r="Q625" s="233"/>
      <c r="R625" s="233"/>
      <c r="S625" s="30"/>
      <c r="T625" s="66" t="s">
        <v>216</v>
      </c>
      <c r="U625" s="171"/>
      <c r="V625" s="171"/>
      <c r="W625" s="171"/>
      <c r="X625" s="171"/>
      <c r="Y625" s="31" t="s">
        <v>217</v>
      </c>
      <c r="Z625" s="4"/>
      <c r="AA625" s="4" t="s">
        <v>215</v>
      </c>
      <c r="AB625" s="66"/>
      <c r="AC625" s="66" t="s">
        <v>307</v>
      </c>
      <c r="AD625" s="171"/>
      <c r="AE625" s="171"/>
      <c r="AF625" s="171"/>
      <c r="AG625" s="171"/>
      <c r="AH625" s="31" t="s">
        <v>218</v>
      </c>
      <c r="AI625" s="3"/>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row>
    <row r="626" spans="2:59" ht="23.1" customHeight="1">
      <c r="C626" s="237" t="s">
        <v>440</v>
      </c>
      <c r="D626" s="237"/>
      <c r="E626" s="237"/>
      <c r="F626" s="237"/>
      <c r="G626" s="237"/>
      <c r="H626" s="237"/>
      <c r="I626" s="237"/>
      <c r="J626" s="237"/>
      <c r="K626" s="237"/>
      <c r="L626" s="237"/>
      <c r="M626" s="237"/>
      <c r="N626" s="233"/>
      <c r="O626" s="233"/>
      <c r="P626" s="233"/>
      <c r="Q626" s="233"/>
      <c r="R626" s="233"/>
      <c r="S626" s="5"/>
      <c r="T626" s="66" t="s">
        <v>211</v>
      </c>
      <c r="U626" s="171"/>
      <c r="V626" s="171"/>
      <c r="W626" s="171"/>
      <c r="X626" s="171"/>
      <c r="Y626" s="31" t="s">
        <v>218</v>
      </c>
      <c r="Z626" s="4"/>
      <c r="AA626" s="3"/>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row>
    <row r="627" spans="2:59" ht="23.1" customHeight="1">
      <c r="C627" s="172" t="s">
        <v>441</v>
      </c>
      <c r="D627" s="172"/>
      <c r="E627" s="172"/>
      <c r="F627" s="172"/>
      <c r="G627" s="172"/>
      <c r="H627" s="172"/>
      <c r="I627" s="172"/>
      <c r="J627" s="172"/>
      <c r="K627" s="172"/>
      <c r="L627" s="172"/>
      <c r="M627" s="172"/>
      <c r="N627" s="233"/>
      <c r="O627" s="233"/>
      <c r="P627" s="233"/>
      <c r="Q627" s="233"/>
      <c r="R627" s="233"/>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row>
    <row r="628" spans="2:59" ht="23.1" customHeight="1">
      <c r="C628" s="172" t="s">
        <v>442</v>
      </c>
      <c r="D628" s="172"/>
      <c r="E628" s="172"/>
      <c r="F628" s="172"/>
      <c r="G628" s="172"/>
      <c r="H628" s="172"/>
      <c r="I628" s="172"/>
      <c r="J628" s="172"/>
      <c r="K628" s="172"/>
      <c r="L628" s="172"/>
      <c r="M628" s="172"/>
      <c r="N628" s="233"/>
      <c r="O628" s="233"/>
      <c r="P628" s="233"/>
      <c r="Q628" s="233"/>
      <c r="R628" s="233"/>
      <c r="T628" s="34" t="s">
        <v>400</v>
      </c>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row>
    <row r="629" spans="2:59" ht="23.1" customHeight="1">
      <c r="C629" s="172" t="s">
        <v>443</v>
      </c>
      <c r="D629" s="172"/>
      <c r="E629" s="172"/>
      <c r="F629" s="172"/>
      <c r="G629" s="172"/>
      <c r="H629" s="172"/>
      <c r="I629" s="172"/>
      <c r="J629" s="172"/>
      <c r="K629" s="172"/>
      <c r="L629" s="172"/>
      <c r="M629" s="172"/>
      <c r="N629" s="233"/>
      <c r="O629" s="233"/>
      <c r="P629" s="233"/>
      <c r="Q629" s="233"/>
      <c r="R629" s="233"/>
      <c r="T629" s="65" t="s">
        <v>403</v>
      </c>
      <c r="AL629" s="184"/>
      <c r="AM629" s="184"/>
      <c r="AN629" s="184"/>
      <c r="AO629" s="184"/>
      <c r="AP629" s="184"/>
      <c r="AQ629" s="184"/>
      <c r="AR629" s="184"/>
      <c r="AS629" s="184"/>
      <c r="AT629" s="184"/>
      <c r="AU629" s="184"/>
      <c r="AV629" s="184"/>
      <c r="AW629" s="184"/>
      <c r="AX629" s="184"/>
      <c r="AY629" s="184"/>
      <c r="AZ629" s="184"/>
      <c r="BA629" s="184"/>
      <c r="BB629" s="184"/>
      <c r="BC629" s="184"/>
      <c r="BD629" s="184"/>
      <c r="BE629" s="184"/>
      <c r="BF629" s="184"/>
      <c r="BG629" s="184"/>
    </row>
    <row r="630" spans="2:59" ht="23.1" customHeight="1">
      <c r="C630" s="172" t="s">
        <v>444</v>
      </c>
      <c r="D630" s="172"/>
      <c r="E630" s="172"/>
      <c r="F630" s="172"/>
      <c r="G630" s="172"/>
      <c r="H630" s="172"/>
      <c r="I630" s="172"/>
      <c r="J630" s="172"/>
      <c r="K630" s="172"/>
      <c r="L630" s="172"/>
      <c r="M630" s="172"/>
      <c r="N630" s="233"/>
      <c r="O630" s="233"/>
      <c r="P630" s="233"/>
      <c r="Q630" s="233"/>
      <c r="R630" s="233"/>
      <c r="T630" s="29" t="s">
        <v>405</v>
      </c>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row>
    <row r="631" spans="2:59" ht="23.1" customHeight="1">
      <c r="C631" s="172" t="s">
        <v>445</v>
      </c>
      <c r="D631" s="172"/>
      <c r="E631" s="172"/>
      <c r="F631" s="172"/>
      <c r="G631" s="172"/>
      <c r="H631" s="172"/>
      <c r="I631" s="172"/>
      <c r="J631" s="172"/>
      <c r="K631" s="172"/>
      <c r="L631" s="172"/>
      <c r="M631" s="172"/>
      <c r="N631" s="233"/>
      <c r="O631" s="233"/>
      <c r="P631" s="233"/>
      <c r="Q631" s="233"/>
      <c r="R631" s="233"/>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row>
    <row r="632" spans="2:59" ht="23.1" customHeight="1">
      <c r="C632" s="234" t="s">
        <v>446</v>
      </c>
      <c r="D632" s="235"/>
      <c r="E632" s="236"/>
      <c r="F632" s="222"/>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3"/>
      <c r="AG632" s="223"/>
      <c r="AH632" s="223"/>
      <c r="AI632" s="22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row>
    <row r="633" spans="2:59" ht="23.1" customHeight="1"/>
    <row r="634" spans="2:59" ht="23.1" customHeight="1"/>
    <row r="635" spans="2:59" ht="23.1" customHeight="1">
      <c r="B635" s="197" t="s">
        <v>219</v>
      </c>
      <c r="C635" s="197"/>
      <c r="D635" s="6" t="s">
        <v>220</v>
      </c>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row>
    <row r="636" spans="2:59" ht="23.1" customHeight="1"/>
    <row r="637" spans="2:59" ht="23.1" customHeight="1">
      <c r="C637" s="22" t="s">
        <v>253</v>
      </c>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59" ht="23.1" customHeight="1">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row>
    <row r="639" spans="2:59" ht="23.1" customHeight="1">
      <c r="C639" s="115"/>
      <c r="E639" t="s">
        <v>58</v>
      </c>
      <c r="K639" t="s">
        <v>77</v>
      </c>
      <c r="Q639" t="s">
        <v>91</v>
      </c>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row>
    <row r="640" spans="2:59" ht="23.1" customHeight="1">
      <c r="E640" t="s">
        <v>59</v>
      </c>
      <c r="H640" s="222"/>
      <c r="I640" s="223"/>
      <c r="J640" s="223"/>
      <c r="K640" s="223"/>
      <c r="L640" s="223"/>
      <c r="M640" s="223"/>
      <c r="N640" s="223"/>
      <c r="O640" s="223"/>
      <c r="P640" s="223"/>
      <c r="Q640" s="223"/>
      <c r="R640" s="223"/>
      <c r="S640" s="223"/>
      <c r="T640" s="223"/>
      <c r="U640" s="223"/>
      <c r="V640" s="223"/>
      <c r="W640" s="223"/>
      <c r="X640" s="223"/>
      <c r="Y640" s="223"/>
      <c r="Z640" s="223"/>
      <c r="AA640" s="223"/>
      <c r="AB640" s="223"/>
      <c r="AC640" s="223"/>
      <c r="AD640" s="223"/>
      <c r="AE640" s="223"/>
      <c r="AF640" s="223"/>
      <c r="AG640" s="223"/>
      <c r="AH640" s="223"/>
      <c r="AI640" s="22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row>
    <row r="641" spans="3:59" ht="23.1" customHeight="1"/>
    <row r="642" spans="3:59" ht="23.1" customHeight="1">
      <c r="C642" s="22" t="s">
        <v>254</v>
      </c>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3:59" ht="23.1" customHeight="1">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row>
    <row r="644" spans="3:59" ht="23.1" customHeight="1">
      <c r="C644" s="115"/>
      <c r="E644" t="s">
        <v>221</v>
      </c>
      <c r="K644" t="s">
        <v>222</v>
      </c>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row>
    <row r="645" spans="3:59" ht="23.1" customHeight="1">
      <c r="E645" t="s">
        <v>94</v>
      </c>
      <c r="H645" s="222"/>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row>
    <row r="646" spans="3:59" ht="23.1" customHeight="1"/>
    <row r="647" spans="3:59" ht="23.1" customHeight="1">
      <c r="C647" s="22" t="s">
        <v>507</v>
      </c>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3:59" ht="23.1" customHeight="1">
      <c r="AL648" s="184"/>
      <c r="AM648" s="184"/>
      <c r="AN648" s="184"/>
      <c r="AO648" s="184"/>
      <c r="AP648" s="184"/>
      <c r="AQ648" s="184"/>
      <c r="AR648" s="184"/>
      <c r="AS648" s="184"/>
      <c r="AT648" s="184"/>
      <c r="AU648" s="184"/>
      <c r="AV648" s="184"/>
      <c r="AW648" s="184"/>
      <c r="AX648" s="184"/>
      <c r="AY648" s="184"/>
      <c r="AZ648" s="184"/>
      <c r="BA648" s="184"/>
      <c r="BB648" s="184"/>
      <c r="BC648" s="184"/>
      <c r="BD648" s="184"/>
      <c r="BE648" s="184"/>
      <c r="BF648" s="184"/>
      <c r="BG648" s="184"/>
    </row>
    <row r="649" spans="3:59" ht="23.1" customHeight="1">
      <c r="C649" s="115"/>
      <c r="E649" t="s">
        <v>516</v>
      </c>
      <c r="K649" t="s">
        <v>508</v>
      </c>
      <c r="Q649" t="s">
        <v>91</v>
      </c>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row>
    <row r="650" spans="3:59" ht="23.1" customHeight="1">
      <c r="E650" t="s">
        <v>59</v>
      </c>
      <c r="H650" s="222"/>
      <c r="I650" s="223"/>
      <c r="J650" s="223"/>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3"/>
      <c r="AG650" s="223"/>
      <c r="AH650" s="223"/>
      <c r="AI650" s="22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row>
    <row r="651" spans="3:59" ht="23.1" customHeight="1">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row>
    <row r="652" spans="3:59" ht="23.1" customHeight="1">
      <c r="C652" s="22" t="s">
        <v>517</v>
      </c>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row>
    <row r="653" spans="3:59" ht="23.1" customHeight="1">
      <c r="C653" s="22" t="s">
        <v>509</v>
      </c>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row>
    <row r="654" spans="3:59" ht="23.1" customHeight="1">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row>
    <row r="655" spans="3:59" ht="23.1" customHeight="1">
      <c r="C655" s="115"/>
      <c r="E655" t="s">
        <v>516</v>
      </c>
      <c r="K655" t="s">
        <v>508</v>
      </c>
      <c r="Q655" t="s">
        <v>91</v>
      </c>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row>
    <row r="656" spans="3:59" ht="23.1" customHeight="1">
      <c r="E656" t="s">
        <v>59</v>
      </c>
      <c r="H656" s="222"/>
      <c r="I656" s="223"/>
      <c r="J656" s="223"/>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3"/>
      <c r="AG656" s="223"/>
      <c r="AH656" s="223"/>
      <c r="AI656" s="22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row>
    <row r="657" spans="3:59" ht="23.1" customHeight="1"/>
    <row r="658" spans="3:59" ht="23.1" customHeight="1">
      <c r="C658" s="22" t="s">
        <v>436</v>
      </c>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3:59" ht="23.1" customHeight="1">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row>
    <row r="660" spans="3:59" ht="23.1" customHeight="1">
      <c r="C660" s="115"/>
      <c r="E660" t="s">
        <v>262</v>
      </c>
      <c r="L660" t="s">
        <v>223</v>
      </c>
      <c r="S660" t="s">
        <v>263</v>
      </c>
      <c r="AA660" t="s">
        <v>264</v>
      </c>
      <c r="AL660" s="184"/>
      <c r="AM660" s="184"/>
      <c r="AN660" s="184"/>
      <c r="AO660" s="184"/>
      <c r="AP660" s="184"/>
      <c r="AQ660" s="184"/>
      <c r="AR660" s="184"/>
      <c r="AS660" s="184"/>
      <c r="AT660" s="184"/>
      <c r="AU660" s="184"/>
      <c r="AV660" s="184"/>
      <c r="AW660" s="184"/>
      <c r="AX660" s="184"/>
      <c r="AY660" s="184"/>
      <c r="AZ660" s="184"/>
      <c r="BA660" s="184"/>
      <c r="BB660" s="184"/>
      <c r="BC660" s="184"/>
      <c r="BD660" s="184"/>
      <c r="BE660" s="184"/>
      <c r="BF660" s="184"/>
      <c r="BG660" s="184"/>
    </row>
    <row r="661" spans="3:59" ht="23.1" customHeight="1">
      <c r="E661" t="s">
        <v>181</v>
      </c>
      <c r="H661" s="222"/>
      <c r="I661" s="223"/>
      <c r="J661" s="223"/>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3"/>
      <c r="AG661" s="223"/>
      <c r="AH661" s="223"/>
      <c r="AI661" s="224"/>
      <c r="AL661" s="184"/>
      <c r="AM661" s="184"/>
      <c r="AN661" s="184"/>
      <c r="AO661" s="184"/>
      <c r="AP661" s="184"/>
      <c r="AQ661" s="184"/>
      <c r="AR661" s="184"/>
      <c r="AS661" s="184"/>
      <c r="AT661" s="184"/>
      <c r="AU661" s="184"/>
      <c r="AV661" s="184"/>
      <c r="AW661" s="184"/>
      <c r="AX661" s="184"/>
      <c r="AY661" s="184"/>
      <c r="AZ661" s="184"/>
      <c r="BA661" s="184"/>
      <c r="BB661" s="184"/>
      <c r="BC661" s="184"/>
      <c r="BD661" s="184"/>
      <c r="BE661" s="184"/>
      <c r="BF661" s="184"/>
      <c r="BG661" s="184"/>
    </row>
    <row r="662" spans="3:59" ht="23.1" customHeight="1">
      <c r="AL662" s="184"/>
      <c r="AM662" s="184"/>
      <c r="AN662" s="184"/>
      <c r="AO662" s="184"/>
      <c r="AP662" s="184"/>
      <c r="AQ662" s="184"/>
      <c r="AR662" s="184"/>
      <c r="AS662" s="184"/>
      <c r="AT662" s="184"/>
      <c r="AU662" s="184"/>
      <c r="AV662" s="184"/>
      <c r="AW662" s="184"/>
      <c r="AX662" s="184"/>
      <c r="AY662" s="184"/>
      <c r="AZ662" s="184"/>
      <c r="BA662" s="184"/>
      <c r="BB662" s="184"/>
      <c r="BC662" s="184"/>
      <c r="BD662" s="184"/>
      <c r="BE662" s="184"/>
      <c r="BF662" s="184"/>
      <c r="BG662" s="184"/>
    </row>
    <row r="663" spans="3:59" ht="23.1" customHeight="1">
      <c r="C663" s="22" t="s">
        <v>404</v>
      </c>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L663" s="184"/>
      <c r="AM663" s="184"/>
      <c r="AN663" s="184"/>
      <c r="AO663" s="184"/>
      <c r="AP663" s="184"/>
      <c r="AQ663" s="184"/>
      <c r="AR663" s="184"/>
      <c r="AS663" s="184"/>
      <c r="AT663" s="184"/>
      <c r="AU663" s="184"/>
      <c r="AV663" s="184"/>
      <c r="AW663" s="184"/>
      <c r="AX663" s="184"/>
      <c r="AY663" s="184"/>
      <c r="AZ663" s="184"/>
      <c r="BA663" s="184"/>
      <c r="BB663" s="184"/>
      <c r="BC663" s="184"/>
      <c r="BD663" s="184"/>
      <c r="BE663" s="184"/>
      <c r="BF663" s="184"/>
      <c r="BG663" s="184"/>
    </row>
    <row r="664" spans="3:59" ht="23.1" customHeight="1">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row>
    <row r="665" spans="3:59" ht="23.1" customHeight="1">
      <c r="C665" s="116"/>
      <c r="D665" t="s">
        <v>224</v>
      </c>
      <c r="L665" s="116"/>
      <c r="M665" t="s">
        <v>225</v>
      </c>
      <c r="W665" s="116"/>
      <c r="X665" t="s">
        <v>500</v>
      </c>
      <c r="AL665" s="184"/>
      <c r="AM665" s="184"/>
      <c r="AN665" s="184"/>
      <c r="AO665" s="184"/>
      <c r="AP665" s="184"/>
      <c r="AQ665" s="184"/>
      <c r="AR665" s="184"/>
      <c r="AS665" s="184"/>
      <c r="AT665" s="184"/>
      <c r="AU665" s="184"/>
      <c r="AV665" s="184"/>
      <c r="AW665" s="184"/>
      <c r="AX665" s="184"/>
      <c r="AY665" s="184"/>
      <c r="AZ665" s="184"/>
      <c r="BA665" s="184"/>
      <c r="BB665" s="184"/>
      <c r="BC665" s="184"/>
      <c r="BD665" s="184"/>
      <c r="BE665" s="184"/>
      <c r="BF665" s="184"/>
      <c r="BG665" s="184"/>
    </row>
    <row r="666" spans="3:59" ht="23.1" customHeight="1">
      <c r="C666" s="116"/>
      <c r="D666" t="s">
        <v>226</v>
      </c>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row>
    <row r="667" spans="3:59" ht="23.1" customHeight="1">
      <c r="C667" s="116"/>
      <c r="D667" t="s">
        <v>181</v>
      </c>
      <c r="G667" s="199"/>
      <c r="H667" s="199"/>
      <c r="I667" s="199"/>
      <c r="J667" s="199"/>
      <c r="K667" s="199"/>
      <c r="L667" s="199"/>
      <c r="M667" s="199"/>
      <c r="N667" s="199"/>
      <c r="O667" s="199"/>
      <c r="P667" s="199"/>
      <c r="Q667" s="199"/>
      <c r="R667" s="199"/>
      <c r="S667" s="199"/>
      <c r="T667" s="199"/>
      <c r="U667" s="199"/>
      <c r="V667" s="199"/>
      <c r="W667" s="199"/>
      <c r="X667" s="199"/>
      <c r="Y667" s="199"/>
      <c r="Z667" s="199"/>
      <c r="AA667" s="199"/>
      <c r="AB667" s="199"/>
      <c r="AC667" s="199"/>
      <c r="AD667" s="199"/>
      <c r="AE667" s="199"/>
      <c r="AF667" s="199"/>
      <c r="AG667" s="199"/>
      <c r="AH667" s="199"/>
      <c r="AI667" s="199"/>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row>
    <row r="668" spans="3:59" ht="23.1" customHeight="1"/>
    <row r="669" spans="3:59" ht="23.1" customHeight="1">
      <c r="C669" s="22" t="s">
        <v>255</v>
      </c>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3:59" ht="23.1" customHeight="1">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row>
    <row r="671" spans="3:59" ht="23.1" customHeight="1">
      <c r="C671" s="115"/>
      <c r="E671" t="s">
        <v>196</v>
      </c>
      <c r="K671" t="s">
        <v>227</v>
      </c>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row>
    <row r="672" spans="3:59" ht="23.1" customHeight="1">
      <c r="E672" t="s">
        <v>94</v>
      </c>
      <c r="H672" s="199"/>
      <c r="I672" s="199"/>
      <c r="J672" s="199"/>
      <c r="K672" s="199"/>
      <c r="L672" s="199"/>
      <c r="M672" s="199"/>
      <c r="N672" s="199"/>
      <c r="O672" s="199"/>
      <c r="P672" s="199"/>
      <c r="Q672" s="199"/>
      <c r="R672" s="199"/>
      <c r="S672" s="199"/>
      <c r="T672" s="199"/>
      <c r="U672" s="199"/>
      <c r="V672" s="199"/>
      <c r="W672" s="199"/>
      <c r="X672" s="199"/>
      <c r="Y672" s="199"/>
      <c r="Z672" s="199"/>
      <c r="AA672" s="199"/>
      <c r="AB672" s="199"/>
      <c r="AC672" s="199"/>
      <c r="AD672" s="199"/>
      <c r="AE672" s="199"/>
      <c r="AF672" s="199"/>
      <c r="AG672" s="199"/>
      <c r="AH672" s="199"/>
      <c r="AI672" s="199"/>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row>
    <row r="673" spans="3:59" ht="23.1" customHeight="1">
      <c r="AL673" s="184"/>
      <c r="AM673" s="184"/>
      <c r="AN673" s="184"/>
      <c r="AO673" s="184"/>
      <c r="AP673" s="184"/>
      <c r="AQ673" s="184"/>
      <c r="AR673" s="184"/>
      <c r="AS673" s="184"/>
      <c r="AT673" s="184"/>
      <c r="AU673" s="184"/>
      <c r="AV673" s="184"/>
      <c r="AW673" s="184"/>
      <c r="AX673" s="184"/>
      <c r="AY673" s="184"/>
      <c r="AZ673" s="184"/>
      <c r="BA673" s="184"/>
      <c r="BB673" s="184"/>
      <c r="BC673" s="184"/>
      <c r="BD673" s="184"/>
      <c r="BE673" s="184"/>
      <c r="BF673" s="184"/>
      <c r="BG673" s="184"/>
    </row>
    <row r="674" spans="3:59" ht="23.1" customHeight="1">
      <c r="C674" s="22" t="s">
        <v>401</v>
      </c>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row>
    <row r="675" spans="3:59" ht="23.1" customHeight="1">
      <c r="AL675" s="184"/>
      <c r="AM675" s="184"/>
      <c r="AN675" s="184"/>
      <c r="AO675" s="184"/>
      <c r="AP675" s="184"/>
      <c r="AQ675" s="184"/>
      <c r="AR675" s="184"/>
      <c r="AS675" s="184"/>
      <c r="AT675" s="184"/>
      <c r="AU675" s="184"/>
      <c r="AV675" s="184"/>
      <c r="AW675" s="184"/>
      <c r="AX675" s="184"/>
      <c r="AY675" s="184"/>
      <c r="AZ675" s="184"/>
      <c r="BA675" s="184"/>
      <c r="BB675" s="184"/>
      <c r="BC675" s="184"/>
      <c r="BD675" s="184"/>
      <c r="BE675" s="184"/>
      <c r="BF675" s="184"/>
      <c r="BG675" s="184"/>
    </row>
    <row r="676" spans="3:59" ht="23.1" customHeight="1">
      <c r="C676" s="116"/>
      <c r="D676" t="s">
        <v>228</v>
      </c>
      <c r="P676" s="116"/>
      <c r="Q676" t="s">
        <v>229</v>
      </c>
      <c r="W676" s="116"/>
      <c r="X676" t="s">
        <v>230</v>
      </c>
      <c r="AL676" s="184"/>
      <c r="AM676" s="184"/>
      <c r="AN676" s="184"/>
      <c r="AO676" s="184"/>
      <c r="AP676" s="184"/>
      <c r="AQ676" s="184"/>
      <c r="AR676" s="184"/>
      <c r="AS676" s="184"/>
      <c r="AT676" s="184"/>
      <c r="AU676" s="184"/>
      <c r="AV676" s="184"/>
      <c r="AW676" s="184"/>
      <c r="AX676" s="184"/>
      <c r="AY676" s="184"/>
      <c r="AZ676" s="184"/>
      <c r="BA676" s="184"/>
      <c r="BB676" s="184"/>
      <c r="BC676" s="184"/>
      <c r="BD676" s="184"/>
      <c r="BE676" s="184"/>
      <c r="BF676" s="184"/>
      <c r="BG676" s="184"/>
    </row>
    <row r="677" spans="3:59" ht="23.1" customHeight="1">
      <c r="C677" s="116"/>
      <c r="D677" t="s">
        <v>437</v>
      </c>
      <c r="AL677" s="184"/>
      <c r="AM677" s="184"/>
      <c r="AN677" s="184"/>
      <c r="AO677" s="184"/>
      <c r="AP677" s="184"/>
      <c r="AQ677" s="184"/>
      <c r="AR677" s="184"/>
      <c r="AS677" s="184"/>
      <c r="AT677" s="184"/>
      <c r="AU677" s="184"/>
      <c r="AV677" s="184"/>
      <c r="AW677" s="184"/>
      <c r="AX677" s="184"/>
      <c r="AY677" s="184"/>
      <c r="AZ677" s="184"/>
      <c r="BA677" s="184"/>
      <c r="BB677" s="184"/>
      <c r="BC677" s="184"/>
      <c r="BD677" s="184"/>
      <c r="BE677" s="184"/>
      <c r="BF677" s="184"/>
      <c r="BG677" s="184"/>
    </row>
    <row r="678" spans="3:59" ht="23.1" customHeight="1">
      <c r="C678" s="116"/>
      <c r="D678" t="s">
        <v>181</v>
      </c>
      <c r="G678" s="199"/>
      <c r="H678" s="199"/>
      <c r="I678" s="199"/>
      <c r="J678" s="199"/>
      <c r="K678" s="199"/>
      <c r="L678" s="199"/>
      <c r="M678" s="199"/>
      <c r="N678" s="199"/>
      <c r="O678" s="199"/>
      <c r="P678" s="199"/>
      <c r="Q678" s="199"/>
      <c r="R678" s="199"/>
      <c r="S678" s="199"/>
      <c r="T678" s="199"/>
      <c r="U678" s="199"/>
      <c r="V678" s="199"/>
      <c r="W678" s="199"/>
      <c r="X678" s="199"/>
      <c r="Y678" s="199"/>
      <c r="Z678" s="199"/>
      <c r="AA678" s="199"/>
      <c r="AB678" s="199"/>
      <c r="AC678" s="199"/>
      <c r="AD678" s="199"/>
      <c r="AE678" s="199"/>
      <c r="AF678" s="199"/>
      <c r="AG678" s="199"/>
      <c r="AH678" s="199"/>
      <c r="AI678" s="199"/>
      <c r="AL678" s="184"/>
      <c r="AM678" s="184"/>
      <c r="AN678" s="184"/>
      <c r="AO678" s="184"/>
      <c r="AP678" s="184"/>
      <c r="AQ678" s="184"/>
      <c r="AR678" s="184"/>
      <c r="AS678" s="184"/>
      <c r="AT678" s="184"/>
      <c r="AU678" s="184"/>
      <c r="AV678" s="184"/>
      <c r="AW678" s="184"/>
      <c r="AX678" s="184"/>
      <c r="AY678" s="184"/>
      <c r="AZ678" s="184"/>
      <c r="BA678" s="184"/>
      <c r="BB678" s="184"/>
      <c r="BC678" s="184"/>
      <c r="BD678" s="184"/>
      <c r="BE678" s="184"/>
      <c r="BF678" s="184"/>
      <c r="BG678" s="184"/>
    </row>
    <row r="679" spans="3:59" ht="23.1" customHeight="1"/>
    <row r="680" spans="3:59" ht="23.1" customHeight="1">
      <c r="C680" s="22" t="s">
        <v>501</v>
      </c>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3:59" ht="23.1" customHeight="1">
      <c r="AL681" s="184"/>
      <c r="AM681" s="184"/>
      <c r="AN681" s="184"/>
      <c r="AO681" s="184"/>
      <c r="AP681" s="184"/>
      <c r="AQ681" s="184"/>
      <c r="AR681" s="184"/>
      <c r="AS681" s="184"/>
      <c r="AT681" s="184"/>
      <c r="AU681" s="184"/>
      <c r="AV681" s="184"/>
      <c r="AW681" s="184"/>
      <c r="AX681" s="184"/>
      <c r="AY681" s="184"/>
      <c r="AZ681" s="184"/>
      <c r="BA681" s="184"/>
      <c r="BB681" s="184"/>
      <c r="BC681" s="184"/>
      <c r="BD681" s="184"/>
      <c r="BE681" s="184"/>
      <c r="BF681" s="184"/>
      <c r="BG681" s="184"/>
    </row>
    <row r="682" spans="3:59" ht="23.1" customHeight="1">
      <c r="C682" s="115"/>
      <c r="E682" t="s">
        <v>58</v>
      </c>
      <c r="K682" t="s">
        <v>77</v>
      </c>
      <c r="Q682" t="s">
        <v>231</v>
      </c>
      <c r="AL682" s="184"/>
      <c r="AM682" s="184"/>
      <c r="AN682" s="184"/>
      <c r="AO682" s="184"/>
      <c r="AP682" s="184"/>
      <c r="AQ682" s="184"/>
      <c r="AR682" s="184"/>
      <c r="AS682" s="184"/>
      <c r="AT682" s="184"/>
      <c r="AU682" s="184"/>
      <c r="AV682" s="184"/>
      <c r="AW682" s="184"/>
      <c r="AX682" s="184"/>
      <c r="AY682" s="184"/>
      <c r="AZ682" s="184"/>
      <c r="BA682" s="184"/>
      <c r="BB682" s="184"/>
      <c r="BC682" s="184"/>
      <c r="BD682" s="184"/>
      <c r="BE682" s="184"/>
      <c r="BF682" s="184"/>
      <c r="BG682" s="184"/>
    </row>
    <row r="683" spans="3:59" ht="23.1" customHeight="1">
      <c r="E683" t="s">
        <v>59</v>
      </c>
      <c r="H683" s="199"/>
      <c r="I683" s="199"/>
      <c r="J683" s="199"/>
      <c r="K683" s="199"/>
      <c r="L683" s="199"/>
      <c r="M683" s="199"/>
      <c r="N683" s="199"/>
      <c r="O683" s="199"/>
      <c r="P683" s="199"/>
      <c r="Q683" s="199"/>
      <c r="R683" s="199"/>
      <c r="S683" s="199"/>
      <c r="T683" s="199"/>
      <c r="U683" s="199"/>
      <c r="V683" s="199"/>
      <c r="W683" s="199"/>
      <c r="X683" s="199"/>
      <c r="Y683" s="199"/>
      <c r="Z683" s="199"/>
      <c r="AA683" s="199"/>
      <c r="AB683" s="199"/>
      <c r="AC683" s="199"/>
      <c r="AD683" s="199"/>
      <c r="AE683" s="199"/>
      <c r="AF683" s="199"/>
      <c r="AG683" s="199"/>
      <c r="AH683" s="199"/>
      <c r="AI683" s="199"/>
      <c r="AL683" s="184"/>
      <c r="AM683" s="184"/>
      <c r="AN683" s="184"/>
      <c r="AO683" s="184"/>
      <c r="AP683" s="184"/>
      <c r="AQ683" s="184"/>
      <c r="AR683" s="184"/>
      <c r="AS683" s="184"/>
      <c r="AT683" s="184"/>
      <c r="AU683" s="184"/>
      <c r="AV683" s="184"/>
      <c r="AW683" s="184"/>
      <c r="AX683" s="184"/>
      <c r="AY683" s="184"/>
      <c r="AZ683" s="184"/>
      <c r="BA683" s="184"/>
      <c r="BB683" s="184"/>
      <c r="BC683" s="184"/>
      <c r="BD683" s="184"/>
      <c r="BE683" s="184"/>
      <c r="BF683" s="184"/>
      <c r="BG683" s="184"/>
    </row>
    <row r="684" spans="3:59" ht="23.1" customHeight="1"/>
    <row r="685" spans="3:59" ht="23.1" customHeight="1">
      <c r="C685" s="22" t="s">
        <v>256</v>
      </c>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3:59" ht="23.1" customHeight="1">
      <c r="AL686" s="184"/>
      <c r="AM686" s="184"/>
      <c r="AN686" s="184"/>
      <c r="AO686" s="184"/>
      <c r="AP686" s="184"/>
      <c r="AQ686" s="184"/>
      <c r="AR686" s="184"/>
      <c r="AS686" s="184"/>
      <c r="AT686" s="184"/>
      <c r="AU686" s="184"/>
      <c r="AV686" s="184"/>
      <c r="AW686" s="184"/>
      <c r="AX686" s="184"/>
      <c r="AY686" s="184"/>
      <c r="AZ686" s="184"/>
      <c r="BA686" s="184"/>
      <c r="BB686" s="184"/>
      <c r="BC686" s="184"/>
      <c r="BD686" s="184"/>
      <c r="BE686" s="184"/>
      <c r="BF686" s="184"/>
      <c r="BG686" s="184"/>
    </row>
    <row r="687" spans="3:59" ht="23.1" customHeight="1">
      <c r="C687" s="115"/>
      <c r="E687" t="s">
        <v>235</v>
      </c>
      <c r="M687" t="s">
        <v>232</v>
      </c>
      <c r="U687" t="s">
        <v>234</v>
      </c>
      <c r="AC687" t="s">
        <v>233</v>
      </c>
      <c r="AL687" s="184"/>
      <c r="AM687" s="184"/>
      <c r="AN687" s="184"/>
      <c r="AO687" s="184"/>
      <c r="AP687" s="184"/>
      <c r="AQ687" s="184"/>
      <c r="AR687" s="184"/>
      <c r="AS687" s="184"/>
      <c r="AT687" s="184"/>
      <c r="AU687" s="184"/>
      <c r="AV687" s="184"/>
      <c r="AW687" s="184"/>
      <c r="AX687" s="184"/>
      <c r="AY687" s="184"/>
      <c r="AZ687" s="184"/>
      <c r="BA687" s="184"/>
      <c r="BB687" s="184"/>
      <c r="BC687" s="184"/>
      <c r="BD687" s="184"/>
      <c r="BE687" s="184"/>
      <c r="BF687" s="184"/>
      <c r="BG687" s="184"/>
    </row>
    <row r="688" spans="3:59" ht="23.1" customHeight="1">
      <c r="E688" t="s">
        <v>181</v>
      </c>
      <c r="H688" s="222"/>
      <c r="I688" s="223"/>
      <c r="J688" s="223"/>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3"/>
      <c r="AG688" s="223"/>
      <c r="AH688" s="223"/>
      <c r="AI688" s="224"/>
      <c r="AL688" s="184"/>
      <c r="AM688" s="184"/>
      <c r="AN688" s="184"/>
      <c r="AO688" s="184"/>
      <c r="AP688" s="184"/>
      <c r="AQ688" s="184"/>
      <c r="AR688" s="184"/>
      <c r="AS688" s="184"/>
      <c r="AT688" s="184"/>
      <c r="AU688" s="184"/>
      <c r="AV688" s="184"/>
      <c r="AW688" s="184"/>
      <c r="AX688" s="184"/>
      <c r="AY688" s="184"/>
      <c r="AZ688" s="184"/>
      <c r="BA688" s="184"/>
      <c r="BB688" s="184"/>
      <c r="BC688" s="184"/>
      <c r="BD688" s="184"/>
      <c r="BE688" s="184"/>
      <c r="BF688" s="184"/>
      <c r="BG688" s="184"/>
    </row>
    <row r="689" spans="2:59" ht="23.1" customHeight="1"/>
    <row r="690" spans="2:59" ht="23.1" customHeight="1"/>
    <row r="691" spans="2:59" ht="23.1" customHeight="1">
      <c r="B691" s="197" t="s">
        <v>236</v>
      </c>
      <c r="C691" s="197"/>
      <c r="D691" s="6" t="s">
        <v>237</v>
      </c>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row>
    <row r="692" spans="2:59" ht="23.1" customHeight="1"/>
    <row r="693" spans="2:59" ht="23.1" customHeight="1">
      <c r="C693" s="22" t="s">
        <v>257</v>
      </c>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59" ht="23.1" customHeight="1">
      <c r="AL694" s="184"/>
      <c r="AM694" s="184"/>
      <c r="AN694" s="184"/>
      <c r="AO694" s="184"/>
      <c r="AP694" s="184"/>
      <c r="AQ694" s="184"/>
      <c r="AR694" s="184"/>
      <c r="AS694" s="184"/>
      <c r="AT694" s="184"/>
      <c r="AU694" s="184"/>
      <c r="AV694" s="184"/>
      <c r="AW694" s="184"/>
      <c r="AX694" s="184"/>
      <c r="AY694" s="184"/>
      <c r="AZ694" s="184"/>
      <c r="BA694" s="184"/>
      <c r="BB694" s="184"/>
      <c r="BC694" s="184"/>
      <c r="BD694" s="184"/>
      <c r="BE694" s="184"/>
      <c r="BF694" s="184"/>
      <c r="BG694" s="184"/>
    </row>
    <row r="695" spans="2:59" ht="23.1" customHeight="1">
      <c r="C695" s="115"/>
      <c r="E695" t="s">
        <v>196</v>
      </c>
      <c r="K695" t="s">
        <v>227</v>
      </c>
      <c r="AL695" s="184"/>
      <c r="AM695" s="184"/>
      <c r="AN695" s="184"/>
      <c r="AO695" s="184"/>
      <c r="AP695" s="184"/>
      <c r="AQ695" s="184"/>
      <c r="AR695" s="184"/>
      <c r="AS695" s="184"/>
      <c r="AT695" s="184"/>
      <c r="AU695" s="184"/>
      <c r="AV695" s="184"/>
      <c r="AW695" s="184"/>
      <c r="AX695" s="184"/>
      <c r="AY695" s="184"/>
      <c r="AZ695" s="184"/>
      <c r="BA695" s="184"/>
      <c r="BB695" s="184"/>
      <c r="BC695" s="184"/>
      <c r="BD695" s="184"/>
      <c r="BE695" s="184"/>
      <c r="BF695" s="184"/>
      <c r="BG695" s="184"/>
    </row>
    <row r="696" spans="2:59" ht="23.1" customHeight="1">
      <c r="E696" t="s">
        <v>94</v>
      </c>
      <c r="H696" s="199"/>
      <c r="I696" s="199"/>
      <c r="J696" s="199"/>
      <c r="K696" s="199"/>
      <c r="L696" s="199"/>
      <c r="M696" s="199"/>
      <c r="N696" s="199"/>
      <c r="O696" s="199"/>
      <c r="P696" s="199"/>
      <c r="Q696" s="199"/>
      <c r="R696" s="199"/>
      <c r="S696" s="199"/>
      <c r="T696" s="199"/>
      <c r="U696" s="199"/>
      <c r="V696" s="199"/>
      <c r="W696" s="199"/>
      <c r="X696" s="199"/>
      <c r="Y696" s="199"/>
      <c r="Z696" s="199"/>
      <c r="AA696" s="199"/>
      <c r="AB696" s="199"/>
      <c r="AC696" s="199"/>
      <c r="AD696" s="199"/>
      <c r="AE696" s="199"/>
      <c r="AF696" s="199"/>
      <c r="AG696" s="199"/>
      <c r="AH696" s="199"/>
      <c r="AI696" s="199"/>
      <c r="AL696" s="184"/>
      <c r="AM696" s="184"/>
      <c r="AN696" s="184"/>
      <c r="AO696" s="184"/>
      <c r="AP696" s="184"/>
      <c r="AQ696" s="184"/>
      <c r="AR696" s="184"/>
      <c r="AS696" s="184"/>
      <c r="AT696" s="184"/>
      <c r="AU696" s="184"/>
      <c r="AV696" s="184"/>
      <c r="AW696" s="184"/>
      <c r="AX696" s="184"/>
      <c r="AY696" s="184"/>
      <c r="AZ696" s="184"/>
      <c r="BA696" s="184"/>
      <c r="BB696" s="184"/>
      <c r="BC696" s="184"/>
      <c r="BD696" s="184"/>
      <c r="BE696" s="184"/>
      <c r="BF696" s="184"/>
      <c r="BG696" s="184"/>
    </row>
    <row r="697" spans="2:59" ht="23.1" customHeight="1">
      <c r="AL697" s="184"/>
      <c r="AM697" s="184"/>
      <c r="AN697" s="184"/>
      <c r="AO697" s="184"/>
      <c r="AP697" s="184"/>
      <c r="AQ697" s="184"/>
      <c r="AR697" s="184"/>
      <c r="AS697" s="184"/>
      <c r="AT697" s="184"/>
      <c r="AU697" s="184"/>
      <c r="AV697" s="184"/>
      <c r="AW697" s="184"/>
      <c r="AX697" s="184"/>
      <c r="AY697" s="184"/>
      <c r="AZ697" s="184"/>
      <c r="BA697" s="184"/>
      <c r="BB697" s="184"/>
      <c r="BC697" s="184"/>
      <c r="BD697" s="184"/>
      <c r="BE697" s="184"/>
      <c r="BF697" s="184"/>
      <c r="BG697" s="184"/>
    </row>
    <row r="698" spans="2:59" ht="23.1" customHeight="1">
      <c r="C698" s="22" t="s">
        <v>488</v>
      </c>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L698" s="184"/>
      <c r="AM698" s="184"/>
      <c r="AN698" s="184"/>
      <c r="AO698" s="184"/>
      <c r="AP698" s="184"/>
      <c r="AQ698" s="184"/>
      <c r="AR698" s="184"/>
      <c r="AS698" s="184"/>
      <c r="AT698" s="184"/>
      <c r="AU698" s="184"/>
      <c r="AV698" s="184"/>
      <c r="AW698" s="184"/>
      <c r="AX698" s="184"/>
      <c r="AY698" s="184"/>
      <c r="AZ698" s="184"/>
      <c r="BA698" s="184"/>
      <c r="BB698" s="184"/>
      <c r="BC698" s="184"/>
      <c r="BD698" s="184"/>
      <c r="BE698" s="184"/>
      <c r="BF698" s="184"/>
      <c r="BG698" s="184"/>
    </row>
    <row r="699" spans="2:59" ht="23.1" customHeight="1">
      <c r="AL699" s="184"/>
      <c r="AM699" s="184"/>
      <c r="AN699" s="184"/>
      <c r="AO699" s="184"/>
      <c r="AP699" s="184"/>
      <c r="AQ699" s="184"/>
      <c r="AR699" s="184"/>
      <c r="AS699" s="184"/>
      <c r="AT699" s="184"/>
      <c r="AU699" s="184"/>
      <c r="AV699" s="184"/>
      <c r="AW699" s="184"/>
      <c r="AX699" s="184"/>
      <c r="AY699" s="184"/>
      <c r="AZ699" s="184"/>
      <c r="BA699" s="184"/>
      <c r="BB699" s="184"/>
      <c r="BC699" s="184"/>
      <c r="BD699" s="184"/>
      <c r="BE699" s="184"/>
      <c r="BF699" s="184"/>
      <c r="BG699" s="184"/>
    </row>
    <row r="700" spans="2:59" ht="23.1" customHeight="1">
      <c r="C700" s="200"/>
      <c r="D700" s="201"/>
      <c r="E700" s="201"/>
      <c r="F700" s="201"/>
      <c r="G700" s="201"/>
      <c r="H700" s="201"/>
      <c r="I700" s="201"/>
      <c r="J700" s="201"/>
      <c r="K700" s="201"/>
      <c r="L700" s="201"/>
      <c r="M700" s="201"/>
      <c r="N700" s="201"/>
      <c r="O700" s="201"/>
      <c r="P700" s="201"/>
      <c r="Q700" s="201"/>
      <c r="R700" s="201"/>
      <c r="S700" s="201"/>
      <c r="T700" s="201"/>
      <c r="U700" s="201"/>
      <c r="V700" s="201"/>
      <c r="W700" s="201"/>
      <c r="X700" s="201"/>
      <c r="Y700" s="201"/>
      <c r="Z700" s="201"/>
      <c r="AA700" s="201"/>
      <c r="AB700" s="201"/>
      <c r="AC700" s="201"/>
      <c r="AD700" s="201"/>
      <c r="AE700" s="201"/>
      <c r="AF700" s="201"/>
      <c r="AG700" s="201"/>
      <c r="AH700" s="201"/>
      <c r="AI700" s="202"/>
      <c r="AL700" s="184"/>
      <c r="AM700" s="184"/>
      <c r="AN700" s="184"/>
      <c r="AO700" s="184"/>
      <c r="AP700" s="184"/>
      <c r="AQ700" s="184"/>
      <c r="AR700" s="184"/>
      <c r="AS700" s="184"/>
      <c r="AT700" s="184"/>
      <c r="AU700" s="184"/>
      <c r="AV700" s="184"/>
      <c r="AW700" s="184"/>
      <c r="AX700" s="184"/>
      <c r="AY700" s="184"/>
      <c r="AZ700" s="184"/>
      <c r="BA700" s="184"/>
      <c r="BB700" s="184"/>
      <c r="BC700" s="184"/>
      <c r="BD700" s="184"/>
      <c r="BE700" s="184"/>
      <c r="BF700" s="184"/>
      <c r="BG700" s="184"/>
    </row>
    <row r="701" spans="2:59" ht="23.1" customHeight="1">
      <c r="C701" s="203"/>
      <c r="D701" s="204"/>
      <c r="E701" s="204"/>
      <c r="F701" s="204"/>
      <c r="G701" s="204"/>
      <c r="H701" s="204"/>
      <c r="I701" s="204"/>
      <c r="J701" s="204"/>
      <c r="K701" s="204"/>
      <c r="L701" s="204"/>
      <c r="M701" s="204"/>
      <c r="N701" s="204"/>
      <c r="O701" s="204"/>
      <c r="P701" s="204"/>
      <c r="Q701" s="204"/>
      <c r="R701" s="204"/>
      <c r="S701" s="204"/>
      <c r="T701" s="204"/>
      <c r="U701" s="204"/>
      <c r="V701" s="204"/>
      <c r="W701" s="204"/>
      <c r="X701" s="204"/>
      <c r="Y701" s="204"/>
      <c r="Z701" s="204"/>
      <c r="AA701" s="204"/>
      <c r="AB701" s="204"/>
      <c r="AC701" s="204"/>
      <c r="AD701" s="204"/>
      <c r="AE701" s="204"/>
      <c r="AF701" s="204"/>
      <c r="AG701" s="204"/>
      <c r="AH701" s="204"/>
      <c r="AI701" s="205"/>
      <c r="AL701" s="184"/>
      <c r="AM701" s="184"/>
      <c r="AN701" s="184"/>
      <c r="AO701" s="184"/>
      <c r="AP701" s="184"/>
      <c r="AQ701" s="184"/>
      <c r="AR701" s="184"/>
      <c r="AS701" s="184"/>
      <c r="AT701" s="184"/>
      <c r="AU701" s="184"/>
      <c r="AV701" s="184"/>
      <c r="AW701" s="184"/>
      <c r="AX701" s="184"/>
      <c r="AY701" s="184"/>
      <c r="AZ701" s="184"/>
      <c r="BA701" s="184"/>
      <c r="BB701" s="184"/>
      <c r="BC701" s="184"/>
      <c r="BD701" s="184"/>
      <c r="BE701" s="184"/>
      <c r="BF701" s="184"/>
      <c r="BG701" s="184"/>
    </row>
    <row r="702" spans="2:59" ht="23.1" customHeight="1"/>
    <row r="703" spans="2:59" ht="23.1" customHeight="1">
      <c r="C703" s="22" t="s">
        <v>502</v>
      </c>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59" ht="23.1" customHeight="1">
      <c r="AL704" s="184"/>
      <c r="AM704" s="184"/>
      <c r="AN704" s="184"/>
      <c r="AO704" s="184"/>
      <c r="AP704" s="184"/>
      <c r="AQ704" s="184"/>
      <c r="AR704" s="184"/>
      <c r="AS704" s="184"/>
      <c r="AT704" s="184"/>
      <c r="AU704" s="184"/>
      <c r="AV704" s="184"/>
      <c r="AW704" s="184"/>
      <c r="AX704" s="184"/>
      <c r="AY704" s="184"/>
      <c r="AZ704" s="184"/>
      <c r="BA704" s="184"/>
      <c r="BB704" s="184"/>
      <c r="BC704" s="184"/>
      <c r="BD704" s="184"/>
      <c r="BE704" s="184"/>
      <c r="BF704" s="184"/>
      <c r="BG704" s="184"/>
    </row>
    <row r="705" spans="3:59" ht="23.1" customHeight="1">
      <c r="C705" s="115"/>
      <c r="E705" t="s">
        <v>196</v>
      </c>
      <c r="K705" t="s">
        <v>227</v>
      </c>
      <c r="AL705" s="184"/>
      <c r="AM705" s="184"/>
      <c r="AN705" s="184"/>
      <c r="AO705" s="184"/>
      <c r="AP705" s="184"/>
      <c r="AQ705" s="184"/>
      <c r="AR705" s="184"/>
      <c r="AS705" s="184"/>
      <c r="AT705" s="184"/>
      <c r="AU705" s="184"/>
      <c r="AV705" s="184"/>
      <c r="AW705" s="184"/>
      <c r="AX705" s="184"/>
      <c r="AY705" s="184"/>
      <c r="AZ705" s="184"/>
      <c r="BA705" s="184"/>
      <c r="BB705" s="184"/>
      <c r="BC705" s="184"/>
      <c r="BD705" s="184"/>
      <c r="BE705" s="184"/>
      <c r="BF705" s="184"/>
      <c r="BG705" s="184"/>
    </row>
    <row r="706" spans="3:59" ht="23.1" customHeight="1">
      <c r="E706" t="s">
        <v>94</v>
      </c>
      <c r="H706" s="199"/>
      <c r="I706" s="199"/>
      <c r="J706" s="199"/>
      <c r="K706" s="199"/>
      <c r="L706" s="199"/>
      <c r="M706" s="199"/>
      <c r="N706" s="199"/>
      <c r="O706" s="199"/>
      <c r="P706" s="199"/>
      <c r="Q706" s="199"/>
      <c r="R706" s="199"/>
      <c r="S706" s="199"/>
      <c r="T706" s="199"/>
      <c r="U706" s="199"/>
      <c r="V706" s="199"/>
      <c r="W706" s="199"/>
      <c r="X706" s="199"/>
      <c r="Y706" s="199"/>
      <c r="Z706" s="199"/>
      <c r="AA706" s="199"/>
      <c r="AB706" s="199"/>
      <c r="AC706" s="199"/>
      <c r="AD706" s="199"/>
      <c r="AE706" s="199"/>
      <c r="AF706" s="199"/>
      <c r="AG706" s="199"/>
      <c r="AH706" s="199"/>
      <c r="AI706" s="199"/>
      <c r="AL706" s="184"/>
      <c r="AM706" s="184"/>
      <c r="AN706" s="184"/>
      <c r="AO706" s="184"/>
      <c r="AP706" s="184"/>
      <c r="AQ706" s="184"/>
      <c r="AR706" s="184"/>
      <c r="AS706" s="184"/>
      <c r="AT706" s="184"/>
      <c r="AU706" s="184"/>
      <c r="AV706" s="184"/>
      <c r="AW706" s="184"/>
      <c r="AX706" s="184"/>
      <c r="AY706" s="184"/>
      <c r="AZ706" s="184"/>
      <c r="BA706" s="184"/>
      <c r="BB706" s="184"/>
      <c r="BC706" s="184"/>
      <c r="BD706" s="184"/>
      <c r="BE706" s="184"/>
      <c r="BF706" s="184"/>
      <c r="BG706" s="184"/>
    </row>
    <row r="707" spans="3:59" ht="23.1" customHeight="1"/>
    <row r="708" spans="3:59" ht="23.1" customHeight="1">
      <c r="C708" s="22" t="s">
        <v>238</v>
      </c>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3:59" ht="23.1" customHeight="1">
      <c r="C709" s="23" t="s">
        <v>239</v>
      </c>
    </row>
    <row r="710" spans="3:59" ht="23.1" customHeight="1">
      <c r="E710" s="170" t="str">
        <f>Year4&amp;"年度"</f>
        <v>2022年度</v>
      </c>
      <c r="F710" s="170"/>
      <c r="G710" s="170"/>
      <c r="H710" s="170"/>
      <c r="I710" s="211"/>
      <c r="J710" s="212"/>
      <c r="K710" s="212"/>
      <c r="L710" s="212"/>
      <c r="M710" s="213"/>
      <c r="N710" s="170" t="str">
        <f>Year3&amp;"年度"</f>
        <v>2023年度</v>
      </c>
      <c r="O710" s="170"/>
      <c r="P710" s="170"/>
      <c r="Q710" s="170"/>
      <c r="R710" s="211"/>
      <c r="S710" s="212"/>
      <c r="T710" s="212"/>
      <c r="U710" s="212"/>
      <c r="V710" s="213"/>
      <c r="W710" s="170" t="str">
        <f>Year2&amp;"年度"</f>
        <v>2024年度</v>
      </c>
      <c r="X710" s="170"/>
      <c r="Y710" s="170"/>
      <c r="Z710" s="170"/>
      <c r="AA710" s="211"/>
      <c r="AB710" s="212"/>
      <c r="AC710" s="212"/>
      <c r="AD710" s="212"/>
      <c r="AE710" s="213"/>
      <c r="AL710" s="184"/>
      <c r="AM710" s="184"/>
      <c r="AN710" s="184"/>
      <c r="AO710" s="184"/>
      <c r="AP710" s="184"/>
      <c r="AQ710" s="184"/>
      <c r="AR710" s="184"/>
      <c r="AS710" s="184"/>
      <c r="AT710" s="184"/>
      <c r="AU710" s="184"/>
      <c r="AV710" s="184"/>
      <c r="AW710" s="184"/>
      <c r="AX710" s="184"/>
      <c r="AY710" s="184"/>
      <c r="AZ710" s="184"/>
      <c r="BA710" s="184"/>
      <c r="BB710" s="184"/>
      <c r="BC710" s="184"/>
      <c r="BD710" s="184"/>
      <c r="BE710" s="184"/>
      <c r="BF710" s="184"/>
      <c r="BG710" s="184"/>
    </row>
    <row r="711" spans="3:59" ht="23.1" customHeight="1">
      <c r="E711" s="13" t="s">
        <v>312</v>
      </c>
      <c r="F711" s="13"/>
      <c r="G711" s="13"/>
      <c r="H711" s="13"/>
      <c r="I711" s="13"/>
      <c r="J711" s="13"/>
      <c r="K711" s="13"/>
      <c r="Q711" s="13"/>
      <c r="R711" s="13"/>
      <c r="S711" s="13"/>
      <c r="T711" s="13"/>
      <c r="U711" s="13"/>
      <c r="V711" s="13"/>
      <c r="W711" s="13"/>
      <c r="X711" s="13"/>
      <c r="Y711" s="13"/>
      <c r="AL711" s="184"/>
      <c r="AM711" s="184"/>
      <c r="AN711" s="184"/>
      <c r="AO711" s="184"/>
      <c r="AP711" s="184"/>
      <c r="AQ711" s="184"/>
      <c r="AR711" s="184"/>
      <c r="AS711" s="184"/>
      <c r="AT711" s="184"/>
      <c r="AU711" s="184"/>
      <c r="AV711" s="184"/>
      <c r="AW711" s="184"/>
      <c r="AX711" s="184"/>
      <c r="AY711" s="184"/>
      <c r="AZ711" s="184"/>
      <c r="BA711" s="184"/>
      <c r="BB711" s="184"/>
      <c r="BC711" s="184"/>
      <c r="BD711" s="184"/>
      <c r="BE711" s="184"/>
      <c r="BF711" s="184"/>
      <c r="BG711" s="184"/>
    </row>
    <row r="712" spans="3:59" ht="23.1" customHeight="1">
      <c r="C712" s="23" t="s">
        <v>240</v>
      </c>
    </row>
    <row r="713" spans="3:59" ht="23.1" customHeight="1">
      <c r="E713" s="170" t="str">
        <f>Year4&amp;"年度"</f>
        <v>2022年度</v>
      </c>
      <c r="F713" s="170"/>
      <c r="G713" s="170"/>
      <c r="H713" s="170"/>
      <c r="I713" s="214"/>
      <c r="J713" s="215"/>
      <c r="K713" s="215"/>
      <c r="L713" s="215"/>
      <c r="M713" s="216"/>
      <c r="N713" s="45" t="s">
        <v>135</v>
      </c>
      <c r="O713" s="170" t="str">
        <f>Year3&amp;"年度"</f>
        <v>2023年度</v>
      </c>
      <c r="P713" s="170"/>
      <c r="Q713" s="170"/>
      <c r="R713" s="170"/>
      <c r="S713" s="214"/>
      <c r="T713" s="215"/>
      <c r="U713" s="215"/>
      <c r="V713" s="215"/>
      <c r="W713" s="216"/>
      <c r="X713" s="45" t="s">
        <v>135</v>
      </c>
      <c r="Y713" s="170" t="str">
        <f>Year2&amp;"年度"</f>
        <v>2024年度</v>
      </c>
      <c r="Z713" s="170"/>
      <c r="AA713" s="170"/>
      <c r="AB713" s="170"/>
      <c r="AC713" s="214"/>
      <c r="AD713" s="215"/>
      <c r="AE713" s="215"/>
      <c r="AF713" s="215"/>
      <c r="AG713" s="216"/>
      <c r="AH713" s="45" t="s">
        <v>135</v>
      </c>
      <c r="AL713" s="184"/>
      <c r="AM713" s="184"/>
      <c r="AN713" s="184"/>
      <c r="AO713" s="184"/>
      <c r="AP713" s="184"/>
      <c r="AQ713" s="184"/>
      <c r="AR713" s="184"/>
      <c r="AS713" s="184"/>
      <c r="AT713" s="184"/>
      <c r="AU713" s="184"/>
      <c r="AV713" s="184"/>
      <c r="AW713" s="184"/>
      <c r="AX713" s="184"/>
      <c r="AY713" s="184"/>
      <c r="AZ713" s="184"/>
      <c r="BA713" s="184"/>
      <c r="BB713" s="184"/>
      <c r="BC713" s="184"/>
      <c r="BD713" s="184"/>
      <c r="BE713" s="184"/>
      <c r="BF713" s="184"/>
      <c r="BG713" s="184"/>
    </row>
    <row r="714" spans="3:59" ht="23.1" customHeight="1">
      <c r="E714" s="13" t="s">
        <v>313</v>
      </c>
      <c r="F714" s="13"/>
      <c r="G714" s="13"/>
      <c r="H714" s="13"/>
      <c r="I714" s="13"/>
      <c r="J714" s="13"/>
      <c r="K714" s="13"/>
      <c r="Q714" s="13"/>
      <c r="R714" s="13"/>
      <c r="S714" s="13"/>
      <c r="T714" s="13"/>
      <c r="U714" s="13"/>
      <c r="V714" s="13"/>
      <c r="W714" s="13"/>
      <c r="X714" s="13"/>
      <c r="Y714" s="13"/>
      <c r="AL714" s="184"/>
      <c r="AM714" s="184"/>
      <c r="AN714" s="184"/>
      <c r="AO714" s="184"/>
      <c r="AP714" s="184"/>
      <c r="AQ714" s="184"/>
      <c r="AR714" s="184"/>
      <c r="AS714" s="184"/>
      <c r="AT714" s="184"/>
      <c r="AU714" s="184"/>
      <c r="AV714" s="184"/>
      <c r="AW714" s="184"/>
      <c r="AX714" s="184"/>
      <c r="AY714" s="184"/>
      <c r="AZ714" s="184"/>
      <c r="BA714" s="184"/>
      <c r="BB714" s="184"/>
      <c r="BC714" s="184"/>
      <c r="BD714" s="184"/>
      <c r="BE714" s="184"/>
      <c r="BF714" s="184"/>
      <c r="BG714" s="184"/>
    </row>
    <row r="715" spans="3:59" ht="23.1" customHeight="1">
      <c r="C715" t="s">
        <v>13</v>
      </c>
    </row>
    <row r="716" spans="3:59" ht="23.1" customHeight="1">
      <c r="C716" s="191"/>
      <c r="D716" s="192"/>
      <c r="E716" s="192"/>
      <c r="F716" s="192"/>
      <c r="G716" s="192"/>
      <c r="H716" s="192"/>
      <c r="I716" s="192"/>
      <c r="J716" s="192"/>
      <c r="K716" s="192"/>
      <c r="L716" s="192"/>
      <c r="M716" s="192"/>
      <c r="N716" s="192"/>
      <c r="O716" s="192"/>
      <c r="P716" s="192"/>
      <c r="Q716" s="192"/>
      <c r="R716" s="192"/>
      <c r="S716" s="192"/>
      <c r="T716" s="192"/>
      <c r="U716" s="192"/>
      <c r="V716" s="192"/>
      <c r="W716" s="192"/>
      <c r="X716" s="192"/>
      <c r="Y716" s="192"/>
      <c r="Z716" s="192"/>
      <c r="AA716" s="192"/>
      <c r="AB716" s="192"/>
      <c r="AC716" s="192"/>
      <c r="AD716" s="192"/>
      <c r="AE716" s="192"/>
      <c r="AF716" s="192"/>
      <c r="AG716" s="192"/>
      <c r="AH716" s="192"/>
      <c r="AI716" s="193"/>
    </row>
    <row r="717" spans="3:59" ht="23.1" customHeight="1">
      <c r="C717" s="194"/>
      <c r="D717" s="195"/>
      <c r="E717" s="195"/>
      <c r="F717" s="195"/>
      <c r="G717" s="195"/>
      <c r="H717" s="195"/>
      <c r="I717" s="195"/>
      <c r="J717" s="195"/>
      <c r="K717" s="195"/>
      <c r="L717" s="195"/>
      <c r="M717" s="195"/>
      <c r="N717" s="195"/>
      <c r="O717" s="195"/>
      <c r="P717" s="195"/>
      <c r="Q717" s="195"/>
      <c r="R717" s="195"/>
      <c r="S717" s="195"/>
      <c r="T717" s="195"/>
      <c r="U717" s="195"/>
      <c r="V717" s="195"/>
      <c r="W717" s="195"/>
      <c r="X717" s="195"/>
      <c r="Y717" s="195"/>
      <c r="Z717" s="195"/>
      <c r="AA717" s="195"/>
      <c r="AB717" s="195"/>
      <c r="AC717" s="195"/>
      <c r="AD717" s="195"/>
      <c r="AE717" s="195"/>
      <c r="AF717" s="195"/>
      <c r="AG717" s="195"/>
      <c r="AH717" s="195"/>
      <c r="AI717" s="196"/>
    </row>
    <row r="718" spans="3:59" ht="23.1" customHeight="1"/>
    <row r="719" spans="3:59" ht="23.1" customHeight="1">
      <c r="C719" s="22" t="s">
        <v>241</v>
      </c>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3:59" ht="23.1" customHeight="1">
      <c r="AL720" s="184"/>
      <c r="AM720" s="184"/>
      <c r="AN720" s="184"/>
      <c r="AO720" s="184"/>
      <c r="AP720" s="184"/>
      <c r="AQ720" s="184"/>
      <c r="AR720" s="184"/>
      <c r="AS720" s="184"/>
      <c r="AT720" s="184"/>
      <c r="AU720" s="184"/>
      <c r="AV720" s="184"/>
      <c r="AW720" s="184"/>
      <c r="AX720" s="184"/>
      <c r="AY720" s="184"/>
      <c r="AZ720" s="184"/>
      <c r="BA720" s="184"/>
      <c r="BB720" s="184"/>
      <c r="BC720" s="184"/>
      <c r="BD720" s="184"/>
      <c r="BE720" s="184"/>
      <c r="BF720" s="184"/>
      <c r="BG720" s="184"/>
    </row>
    <row r="721" spans="3:59" ht="23.1" customHeight="1">
      <c r="C721" s="200"/>
      <c r="D721" s="201"/>
      <c r="E721" s="201"/>
      <c r="F721" s="201"/>
      <c r="G721" s="201"/>
      <c r="H721" s="201"/>
      <c r="I721" s="201"/>
      <c r="J721" s="201"/>
      <c r="K721" s="201"/>
      <c r="L721" s="201"/>
      <c r="M721" s="201"/>
      <c r="N721" s="201"/>
      <c r="O721" s="201"/>
      <c r="P721" s="201"/>
      <c r="Q721" s="201"/>
      <c r="R721" s="201"/>
      <c r="S721" s="201"/>
      <c r="T721" s="201"/>
      <c r="U721" s="201"/>
      <c r="V721" s="201"/>
      <c r="W721" s="201"/>
      <c r="X721" s="201"/>
      <c r="Y721" s="201"/>
      <c r="Z721" s="201"/>
      <c r="AA721" s="201"/>
      <c r="AB721" s="201"/>
      <c r="AC721" s="201"/>
      <c r="AD721" s="201"/>
      <c r="AE721" s="201"/>
      <c r="AF721" s="201"/>
      <c r="AG721" s="201"/>
      <c r="AH721" s="201"/>
      <c r="AI721" s="202"/>
      <c r="AL721" s="184"/>
      <c r="AM721" s="184"/>
      <c r="AN721" s="184"/>
      <c r="AO721" s="184"/>
      <c r="AP721" s="184"/>
      <c r="AQ721" s="184"/>
      <c r="AR721" s="184"/>
      <c r="AS721" s="184"/>
      <c r="AT721" s="184"/>
      <c r="AU721" s="184"/>
      <c r="AV721" s="184"/>
      <c r="AW721" s="184"/>
      <c r="AX721" s="184"/>
      <c r="AY721" s="184"/>
      <c r="AZ721" s="184"/>
      <c r="BA721" s="184"/>
      <c r="BB721" s="184"/>
      <c r="BC721" s="184"/>
      <c r="BD721" s="184"/>
      <c r="BE721" s="184"/>
      <c r="BF721" s="184"/>
      <c r="BG721" s="184"/>
    </row>
    <row r="722" spans="3:59" ht="23.1" customHeight="1">
      <c r="C722" s="203"/>
      <c r="D722" s="204"/>
      <c r="E722" s="204"/>
      <c r="F722" s="204"/>
      <c r="G722" s="204"/>
      <c r="H722" s="204"/>
      <c r="I722" s="204"/>
      <c r="J722" s="204"/>
      <c r="K722" s="204"/>
      <c r="L722" s="204"/>
      <c r="M722" s="204"/>
      <c r="N722" s="204"/>
      <c r="O722" s="204"/>
      <c r="P722" s="204"/>
      <c r="Q722" s="204"/>
      <c r="R722" s="204"/>
      <c r="S722" s="204"/>
      <c r="T722" s="204"/>
      <c r="U722" s="204"/>
      <c r="V722" s="204"/>
      <c r="W722" s="204"/>
      <c r="X722" s="204"/>
      <c r="Y722" s="204"/>
      <c r="Z722" s="204"/>
      <c r="AA722" s="204"/>
      <c r="AB722" s="204"/>
      <c r="AC722" s="204"/>
      <c r="AD722" s="204"/>
      <c r="AE722" s="204"/>
      <c r="AF722" s="204"/>
      <c r="AG722" s="204"/>
      <c r="AH722" s="204"/>
      <c r="AI722" s="205"/>
      <c r="AL722" s="184"/>
      <c r="AM722" s="184"/>
      <c r="AN722" s="184"/>
      <c r="AO722" s="184"/>
      <c r="AP722" s="184"/>
      <c r="AQ722" s="184"/>
      <c r="AR722" s="184"/>
      <c r="AS722" s="184"/>
      <c r="AT722" s="184"/>
      <c r="AU722" s="184"/>
      <c r="AV722" s="184"/>
      <c r="AW722" s="184"/>
      <c r="AX722" s="184"/>
      <c r="AY722" s="184"/>
      <c r="AZ722" s="184"/>
      <c r="BA722" s="184"/>
      <c r="BB722" s="184"/>
      <c r="BC722" s="184"/>
      <c r="BD722" s="184"/>
      <c r="BE722" s="184"/>
      <c r="BF722" s="184"/>
      <c r="BG722" s="184"/>
    </row>
    <row r="723" spans="3:59" ht="23.1" customHeight="1"/>
    <row r="724" spans="3:59" ht="23.1" customHeight="1">
      <c r="C724" s="22" t="s">
        <v>518</v>
      </c>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3:59" ht="23.1" customHeight="1">
      <c r="AL725" s="184"/>
      <c r="AM725" s="184"/>
      <c r="AN725" s="184"/>
      <c r="AO725" s="184"/>
      <c r="AP725" s="184"/>
      <c r="AQ725" s="184"/>
      <c r="AR725" s="184"/>
      <c r="AS725" s="184"/>
      <c r="AT725" s="184"/>
      <c r="AU725" s="184"/>
      <c r="AV725" s="184"/>
      <c r="AW725" s="184"/>
      <c r="AX725" s="184"/>
      <c r="AY725" s="184"/>
      <c r="AZ725" s="184"/>
      <c r="BA725" s="184"/>
      <c r="BB725" s="184"/>
      <c r="BC725" s="184"/>
      <c r="BD725" s="184"/>
      <c r="BE725" s="184"/>
      <c r="BF725" s="184"/>
      <c r="BG725" s="184"/>
    </row>
    <row r="726" spans="3:59" ht="23.1" customHeight="1">
      <c r="C726" s="115"/>
      <c r="E726" t="s">
        <v>160</v>
      </c>
      <c r="K726" t="s">
        <v>161</v>
      </c>
      <c r="R726" t="s">
        <v>91</v>
      </c>
      <c r="AL726" s="184"/>
      <c r="AM726" s="184"/>
      <c r="AN726" s="184"/>
      <c r="AO726" s="184"/>
      <c r="AP726" s="184"/>
      <c r="AQ726" s="184"/>
      <c r="AR726" s="184"/>
      <c r="AS726" s="184"/>
      <c r="AT726" s="184"/>
      <c r="AU726" s="184"/>
      <c r="AV726" s="184"/>
      <c r="AW726" s="184"/>
      <c r="AX726" s="184"/>
      <c r="AY726" s="184"/>
      <c r="AZ726" s="184"/>
      <c r="BA726" s="184"/>
      <c r="BB726" s="184"/>
      <c r="BC726" s="184"/>
      <c r="BD726" s="184"/>
      <c r="BE726" s="184"/>
      <c r="BF726" s="184"/>
      <c r="BG726" s="184"/>
    </row>
    <row r="727" spans="3:59" ht="23.1" customHeight="1">
      <c r="E727" t="s">
        <v>59</v>
      </c>
      <c r="H727" s="222"/>
      <c r="I727" s="223"/>
      <c r="J727" s="223"/>
      <c r="K727" s="223"/>
      <c r="L727" s="223"/>
      <c r="M727" s="223"/>
      <c r="N727" s="223"/>
      <c r="O727" s="223"/>
      <c r="P727" s="223"/>
      <c r="Q727" s="223"/>
      <c r="R727" s="223"/>
      <c r="S727" s="223"/>
      <c r="T727" s="223"/>
      <c r="U727" s="223"/>
      <c r="V727" s="223"/>
      <c r="W727" s="223"/>
      <c r="X727" s="223"/>
      <c r="Y727" s="223"/>
      <c r="Z727" s="223"/>
      <c r="AA727" s="223"/>
      <c r="AB727" s="223"/>
      <c r="AC727" s="223"/>
      <c r="AD727" s="223"/>
      <c r="AE727" s="223"/>
      <c r="AF727" s="223"/>
      <c r="AG727" s="223"/>
      <c r="AH727" s="223"/>
      <c r="AI727" s="22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row>
    <row r="728" spans="3:59" ht="23.1" customHeight="1"/>
    <row r="729" spans="3:59" ht="23.1" customHeight="1">
      <c r="C729" s="22" t="s">
        <v>314</v>
      </c>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3:59" ht="23.1" customHeight="1">
      <c r="AL730" s="184"/>
      <c r="AM730" s="184"/>
      <c r="AN730" s="184"/>
      <c r="AO730" s="184"/>
      <c r="AP730" s="184"/>
      <c r="AQ730" s="184"/>
      <c r="AR730" s="184"/>
      <c r="AS730" s="184"/>
      <c r="AT730" s="184"/>
      <c r="AU730" s="184"/>
      <c r="AV730" s="184"/>
      <c r="AW730" s="184"/>
      <c r="AX730" s="184"/>
      <c r="AY730" s="184"/>
      <c r="AZ730" s="184"/>
      <c r="BA730" s="184"/>
      <c r="BB730" s="184"/>
      <c r="BC730" s="184"/>
      <c r="BD730" s="184"/>
      <c r="BE730" s="184"/>
      <c r="BF730" s="184"/>
      <c r="BG730" s="184"/>
    </row>
    <row r="731" spans="3:59" ht="23.1" customHeight="1">
      <c r="C731" s="200"/>
      <c r="D731" s="201"/>
      <c r="E731" s="201"/>
      <c r="F731" s="201"/>
      <c r="G731" s="201"/>
      <c r="H731" s="201"/>
      <c r="I731" s="201"/>
      <c r="J731" s="201"/>
      <c r="K731" s="201"/>
      <c r="L731" s="201"/>
      <c r="M731" s="201"/>
      <c r="N731" s="201"/>
      <c r="O731" s="201"/>
      <c r="P731" s="201"/>
      <c r="Q731" s="201"/>
      <c r="R731" s="201"/>
      <c r="S731" s="201"/>
      <c r="T731" s="201"/>
      <c r="U731" s="201"/>
      <c r="V731" s="201"/>
      <c r="W731" s="201"/>
      <c r="X731" s="201"/>
      <c r="Y731" s="201"/>
      <c r="Z731" s="201"/>
      <c r="AA731" s="201"/>
      <c r="AB731" s="201"/>
      <c r="AC731" s="201"/>
      <c r="AD731" s="201"/>
      <c r="AE731" s="201"/>
      <c r="AF731" s="201"/>
      <c r="AG731" s="201"/>
      <c r="AH731" s="201"/>
      <c r="AI731" s="202"/>
      <c r="AL731" s="184"/>
      <c r="AM731" s="184"/>
      <c r="AN731" s="184"/>
      <c r="AO731" s="184"/>
      <c r="AP731" s="184"/>
      <c r="AQ731" s="184"/>
      <c r="AR731" s="184"/>
      <c r="AS731" s="184"/>
      <c r="AT731" s="184"/>
      <c r="AU731" s="184"/>
      <c r="AV731" s="184"/>
      <c r="AW731" s="184"/>
      <c r="AX731" s="184"/>
      <c r="AY731" s="184"/>
      <c r="AZ731" s="184"/>
      <c r="BA731" s="184"/>
      <c r="BB731" s="184"/>
      <c r="BC731" s="184"/>
      <c r="BD731" s="184"/>
      <c r="BE731" s="184"/>
      <c r="BF731" s="184"/>
      <c r="BG731" s="184"/>
    </row>
    <row r="732" spans="3:59" ht="23.1" customHeight="1">
      <c r="C732" s="203"/>
      <c r="D732" s="204"/>
      <c r="E732" s="204"/>
      <c r="F732" s="204"/>
      <c r="G732" s="204"/>
      <c r="H732" s="204"/>
      <c r="I732" s="204"/>
      <c r="J732" s="204"/>
      <c r="K732" s="204"/>
      <c r="L732" s="204"/>
      <c r="M732" s="204"/>
      <c r="N732" s="204"/>
      <c r="O732" s="204"/>
      <c r="P732" s="204"/>
      <c r="Q732" s="204"/>
      <c r="R732" s="204"/>
      <c r="S732" s="204"/>
      <c r="T732" s="204"/>
      <c r="U732" s="204"/>
      <c r="V732" s="204"/>
      <c r="W732" s="204"/>
      <c r="X732" s="204"/>
      <c r="Y732" s="204"/>
      <c r="Z732" s="204"/>
      <c r="AA732" s="204"/>
      <c r="AB732" s="204"/>
      <c r="AC732" s="204"/>
      <c r="AD732" s="204"/>
      <c r="AE732" s="204"/>
      <c r="AF732" s="204"/>
      <c r="AG732" s="204"/>
      <c r="AH732" s="204"/>
      <c r="AI732" s="205"/>
      <c r="AL732" s="184"/>
      <c r="AM732" s="184"/>
      <c r="AN732" s="184"/>
      <c r="AO732" s="184"/>
      <c r="AP732" s="184"/>
      <c r="AQ732" s="184"/>
      <c r="AR732" s="184"/>
      <c r="AS732" s="184"/>
      <c r="AT732" s="184"/>
      <c r="AU732" s="184"/>
      <c r="AV732" s="184"/>
      <c r="AW732" s="184"/>
      <c r="AX732" s="184"/>
      <c r="AY732" s="184"/>
      <c r="AZ732" s="184"/>
      <c r="BA732" s="184"/>
      <c r="BB732" s="184"/>
      <c r="BC732" s="184"/>
      <c r="BD732" s="184"/>
      <c r="BE732" s="184"/>
      <c r="BF732" s="184"/>
      <c r="BG732" s="184"/>
    </row>
    <row r="733" spans="3:59" ht="23.1" customHeight="1"/>
    <row r="734" spans="3:59" ht="23.1" customHeight="1">
      <c r="C734" s="22" t="s">
        <v>491</v>
      </c>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3:59" ht="23.1" customHeight="1">
      <c r="C735" s="33" t="s">
        <v>543</v>
      </c>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L735" s="184"/>
      <c r="AM735" s="184"/>
      <c r="AN735" s="184"/>
      <c r="AO735" s="184"/>
      <c r="AP735" s="184"/>
      <c r="AQ735" s="184"/>
      <c r="AR735" s="184"/>
      <c r="AS735" s="184"/>
      <c r="AT735" s="184"/>
      <c r="AU735" s="184"/>
      <c r="AV735" s="184"/>
      <c r="AW735" s="184"/>
      <c r="AX735" s="184"/>
      <c r="AY735" s="184"/>
      <c r="AZ735" s="184"/>
      <c r="BA735" s="184"/>
      <c r="BB735" s="184"/>
      <c r="BC735" s="184"/>
      <c r="BD735" s="184"/>
      <c r="BE735" s="184"/>
      <c r="BF735" s="184"/>
      <c r="BG735" s="184"/>
    </row>
    <row r="736" spans="3:59" ht="23.1" customHeight="1">
      <c r="AL736" s="184"/>
      <c r="AM736" s="184"/>
      <c r="AN736" s="184"/>
      <c r="AO736" s="184"/>
      <c r="AP736" s="184"/>
      <c r="AQ736" s="184"/>
      <c r="AR736" s="184"/>
      <c r="AS736" s="184"/>
      <c r="AT736" s="184"/>
      <c r="AU736" s="184"/>
      <c r="AV736" s="184"/>
      <c r="AW736" s="184"/>
      <c r="AX736" s="184"/>
      <c r="AY736" s="184"/>
      <c r="AZ736" s="184"/>
      <c r="BA736" s="184"/>
      <c r="BB736" s="184"/>
      <c r="BC736" s="184"/>
      <c r="BD736" s="184"/>
      <c r="BE736" s="184"/>
      <c r="BF736" s="184"/>
      <c r="BG736" s="184"/>
    </row>
    <row r="737" spans="2:59" ht="23.1" customHeight="1">
      <c r="C737" s="170"/>
      <c r="D737" s="170"/>
      <c r="E737" s="170"/>
      <c r="F737" s="170" t="s">
        <v>242</v>
      </c>
      <c r="G737" s="170"/>
      <c r="H737" s="170"/>
      <c r="I737" s="170"/>
      <c r="J737" s="170"/>
      <c r="K737" s="170"/>
      <c r="L737" s="170"/>
      <c r="M737" s="170"/>
      <c r="N737" s="170"/>
      <c r="O737" s="170"/>
      <c r="P737" s="170" t="s">
        <v>332</v>
      </c>
      <c r="Q737" s="170"/>
      <c r="R737" s="170"/>
      <c r="S737" s="170"/>
      <c r="T737" s="170"/>
      <c r="U737" s="170"/>
      <c r="V737" s="170"/>
      <c r="W737" s="170"/>
      <c r="X737" s="170"/>
      <c r="Y737" s="170"/>
      <c r="Z737" s="170"/>
      <c r="AA737" s="170"/>
      <c r="AB737" s="170"/>
      <c r="AC737" s="170"/>
      <c r="AD737" s="170"/>
      <c r="AE737" s="170"/>
      <c r="AF737" s="170"/>
      <c r="AG737" s="170"/>
      <c r="AH737" s="170"/>
      <c r="AI737" s="170"/>
      <c r="AL737" s="184"/>
      <c r="AM737" s="184"/>
      <c r="AN737" s="184"/>
      <c r="AO737" s="184"/>
      <c r="AP737" s="184"/>
      <c r="AQ737" s="184"/>
      <c r="AR737" s="184"/>
      <c r="AS737" s="184"/>
      <c r="AT737" s="184"/>
      <c r="AU737" s="184"/>
      <c r="AV737" s="184"/>
      <c r="AW737" s="184"/>
      <c r="AX737" s="184"/>
      <c r="AY737" s="184"/>
      <c r="AZ737" s="184"/>
      <c r="BA737" s="184"/>
      <c r="BB737" s="184"/>
      <c r="BC737" s="184"/>
      <c r="BD737" s="184"/>
      <c r="BE737" s="184"/>
      <c r="BF737" s="184"/>
      <c r="BG737" s="184"/>
    </row>
    <row r="738" spans="2:59" ht="23.1" customHeight="1">
      <c r="C738" s="170" t="str">
        <f>Year3 &amp;"年度"</f>
        <v>2023年度</v>
      </c>
      <c r="D738" s="170"/>
      <c r="E738" s="170"/>
      <c r="F738" s="232" t="s">
        <v>317</v>
      </c>
      <c r="G738" s="199"/>
      <c r="H738" s="199"/>
      <c r="I738" s="199"/>
      <c r="J738" s="199"/>
      <c r="K738" s="199"/>
      <c r="L738" s="199"/>
      <c r="M738" s="199"/>
      <c r="N738" s="199"/>
      <c r="O738" s="199"/>
      <c r="P738" s="199"/>
      <c r="Q738" s="199"/>
      <c r="R738" s="199"/>
      <c r="S738" s="199"/>
      <c r="T738" s="199"/>
      <c r="U738" s="199"/>
      <c r="V738" s="199"/>
      <c r="W738" s="199"/>
      <c r="X738" s="199"/>
      <c r="Y738" s="199"/>
      <c r="Z738" s="199"/>
      <c r="AA738" s="199"/>
      <c r="AB738" s="199"/>
      <c r="AC738" s="199"/>
      <c r="AD738" s="199"/>
      <c r="AE738" s="199"/>
      <c r="AF738" s="199"/>
      <c r="AG738" s="199"/>
      <c r="AH738" s="199"/>
      <c r="AI738" s="199"/>
      <c r="AL738" s="184"/>
      <c r="AM738" s="184"/>
      <c r="AN738" s="184"/>
      <c r="AO738" s="184"/>
      <c r="AP738" s="184"/>
      <c r="AQ738" s="184"/>
      <c r="AR738" s="184"/>
      <c r="AS738" s="184"/>
      <c r="AT738" s="184"/>
      <c r="AU738" s="184"/>
      <c r="AV738" s="184"/>
      <c r="AW738" s="184"/>
      <c r="AX738" s="184"/>
      <c r="AY738" s="184"/>
      <c r="AZ738" s="184"/>
      <c r="BA738" s="184"/>
      <c r="BB738" s="184"/>
      <c r="BC738" s="184"/>
      <c r="BD738" s="184"/>
      <c r="BE738" s="184"/>
      <c r="BF738" s="184"/>
      <c r="BG738" s="184"/>
    </row>
    <row r="739" spans="2:59" ht="23.1" customHeight="1">
      <c r="C739" s="170"/>
      <c r="D739" s="170"/>
      <c r="E739" s="170"/>
      <c r="F739" s="232"/>
      <c r="G739" s="199"/>
      <c r="H739" s="199"/>
      <c r="I739" s="199"/>
      <c r="J739" s="199"/>
      <c r="K739" s="199"/>
      <c r="L739" s="199"/>
      <c r="M739" s="199"/>
      <c r="N739" s="199"/>
      <c r="O739" s="199"/>
      <c r="P739" s="199"/>
      <c r="Q739" s="199"/>
      <c r="R739" s="199"/>
      <c r="S739" s="199"/>
      <c r="T739" s="199"/>
      <c r="U739" s="199"/>
      <c r="V739" s="199"/>
      <c r="W739" s="199"/>
      <c r="X739" s="199"/>
      <c r="Y739" s="199"/>
      <c r="Z739" s="199"/>
      <c r="AA739" s="199"/>
      <c r="AB739" s="199"/>
      <c r="AC739" s="199"/>
      <c r="AD739" s="199"/>
      <c r="AE739" s="199"/>
      <c r="AF739" s="199"/>
      <c r="AG739" s="199"/>
      <c r="AH739" s="199"/>
      <c r="AI739" s="199"/>
      <c r="AL739" s="184"/>
      <c r="AM739" s="184"/>
      <c r="AN739" s="184"/>
      <c r="AO739" s="184"/>
      <c r="AP739" s="184"/>
      <c r="AQ739" s="184"/>
      <c r="AR739" s="184"/>
      <c r="AS739" s="184"/>
      <c r="AT739" s="184"/>
      <c r="AU739" s="184"/>
      <c r="AV739" s="184"/>
      <c r="AW739" s="184"/>
      <c r="AX739" s="184"/>
      <c r="AY739" s="184"/>
      <c r="AZ739" s="184"/>
      <c r="BA739" s="184"/>
      <c r="BB739" s="184"/>
      <c r="BC739" s="184"/>
      <c r="BD739" s="184"/>
      <c r="BE739" s="184"/>
      <c r="BF739" s="184"/>
      <c r="BG739" s="184"/>
    </row>
    <row r="740" spans="2:59" ht="23.1" customHeight="1">
      <c r="C740" s="170"/>
      <c r="D740" s="170"/>
      <c r="E740" s="170"/>
      <c r="F740" s="232" t="s">
        <v>318</v>
      </c>
      <c r="G740" s="199"/>
      <c r="H740" s="199"/>
      <c r="I740" s="199"/>
      <c r="J740" s="199"/>
      <c r="K740" s="199"/>
      <c r="L740" s="199"/>
      <c r="M740" s="199"/>
      <c r="N740" s="199"/>
      <c r="O740" s="199"/>
      <c r="P740" s="199"/>
      <c r="Q740" s="199"/>
      <c r="R740" s="199"/>
      <c r="S740" s="199"/>
      <c r="T740" s="199"/>
      <c r="U740" s="199"/>
      <c r="V740" s="199"/>
      <c r="W740" s="199"/>
      <c r="X740" s="199"/>
      <c r="Y740" s="199"/>
      <c r="Z740" s="199"/>
      <c r="AA740" s="199"/>
      <c r="AB740" s="199"/>
      <c r="AC740" s="199"/>
      <c r="AD740" s="199"/>
      <c r="AE740" s="199"/>
      <c r="AF740" s="199"/>
      <c r="AG740" s="199"/>
      <c r="AH740" s="199"/>
      <c r="AI740" s="199"/>
      <c r="AL740" s="184"/>
      <c r="AM740" s="184"/>
      <c r="AN740" s="184"/>
      <c r="AO740" s="184"/>
      <c r="AP740" s="184"/>
      <c r="AQ740" s="184"/>
      <c r="AR740" s="184"/>
      <c r="AS740" s="184"/>
      <c r="AT740" s="184"/>
      <c r="AU740" s="184"/>
      <c r="AV740" s="184"/>
      <c r="AW740" s="184"/>
      <c r="AX740" s="184"/>
      <c r="AY740" s="184"/>
      <c r="AZ740" s="184"/>
      <c r="BA740" s="184"/>
      <c r="BB740" s="184"/>
      <c r="BC740" s="184"/>
      <c r="BD740" s="184"/>
      <c r="BE740" s="184"/>
      <c r="BF740" s="184"/>
      <c r="BG740" s="184"/>
    </row>
    <row r="741" spans="2:59" ht="23.1" customHeight="1">
      <c r="C741" s="170"/>
      <c r="D741" s="170"/>
      <c r="E741" s="170"/>
      <c r="F741" s="232"/>
      <c r="G741" s="199"/>
      <c r="H741" s="199"/>
      <c r="I741" s="199"/>
      <c r="J741" s="199"/>
      <c r="K741" s="199"/>
      <c r="L741" s="199"/>
      <c r="M741" s="199"/>
      <c r="N741" s="199"/>
      <c r="O741" s="199"/>
      <c r="P741" s="199"/>
      <c r="Q741" s="199"/>
      <c r="R741" s="199"/>
      <c r="S741" s="199"/>
      <c r="T741" s="199"/>
      <c r="U741" s="199"/>
      <c r="V741" s="199"/>
      <c r="W741" s="199"/>
      <c r="X741" s="199"/>
      <c r="Y741" s="199"/>
      <c r="Z741" s="199"/>
      <c r="AA741" s="199"/>
      <c r="AB741" s="199"/>
      <c r="AC741" s="199"/>
      <c r="AD741" s="199"/>
      <c r="AE741" s="199"/>
      <c r="AF741" s="199"/>
      <c r="AG741" s="199"/>
      <c r="AH741" s="199"/>
      <c r="AI741" s="199"/>
      <c r="AL741" s="184"/>
      <c r="AM741" s="184"/>
      <c r="AN741" s="184"/>
      <c r="AO741" s="184"/>
      <c r="AP741" s="184"/>
      <c r="AQ741" s="184"/>
      <c r="AR741" s="184"/>
      <c r="AS741" s="184"/>
      <c r="AT741" s="184"/>
      <c r="AU741" s="184"/>
      <c r="AV741" s="184"/>
      <c r="AW741" s="184"/>
      <c r="AX741" s="184"/>
      <c r="AY741" s="184"/>
      <c r="AZ741" s="184"/>
      <c r="BA741" s="184"/>
      <c r="BB741" s="184"/>
      <c r="BC741" s="184"/>
      <c r="BD741" s="184"/>
      <c r="BE741" s="184"/>
      <c r="BF741" s="184"/>
      <c r="BG741" s="184"/>
    </row>
    <row r="742" spans="2:59" ht="23.1" customHeight="1">
      <c r="C742" s="170" t="str">
        <f>Year2 &amp;"年度"</f>
        <v>2024年度</v>
      </c>
      <c r="D742" s="170"/>
      <c r="E742" s="170"/>
      <c r="F742" s="232" t="s">
        <v>317</v>
      </c>
      <c r="G742" s="199"/>
      <c r="H742" s="199"/>
      <c r="I742" s="199"/>
      <c r="J742" s="199"/>
      <c r="K742" s="199"/>
      <c r="L742" s="199"/>
      <c r="M742" s="199"/>
      <c r="N742" s="199"/>
      <c r="O742" s="199"/>
      <c r="P742" s="199"/>
      <c r="Q742" s="199"/>
      <c r="R742" s="199"/>
      <c r="S742" s="199"/>
      <c r="T742" s="199"/>
      <c r="U742" s="199"/>
      <c r="V742" s="199"/>
      <c r="W742" s="199"/>
      <c r="X742" s="199"/>
      <c r="Y742" s="199"/>
      <c r="Z742" s="199"/>
      <c r="AA742" s="199"/>
      <c r="AB742" s="199"/>
      <c r="AC742" s="199"/>
      <c r="AD742" s="199"/>
      <c r="AE742" s="199"/>
      <c r="AF742" s="199"/>
      <c r="AG742" s="199"/>
      <c r="AH742" s="199"/>
      <c r="AI742" s="199"/>
      <c r="AL742" s="184"/>
      <c r="AM742" s="184"/>
      <c r="AN742" s="184"/>
      <c r="AO742" s="184"/>
      <c r="AP742" s="184"/>
      <c r="AQ742" s="184"/>
      <c r="AR742" s="184"/>
      <c r="AS742" s="184"/>
      <c r="AT742" s="184"/>
      <c r="AU742" s="184"/>
      <c r="AV742" s="184"/>
      <c r="AW742" s="184"/>
      <c r="AX742" s="184"/>
      <c r="AY742" s="184"/>
      <c r="AZ742" s="184"/>
      <c r="BA742" s="184"/>
      <c r="BB742" s="184"/>
      <c r="BC742" s="184"/>
      <c r="BD742" s="184"/>
      <c r="BE742" s="184"/>
      <c r="BF742" s="184"/>
      <c r="BG742" s="184"/>
    </row>
    <row r="743" spans="2:59" ht="23.1" customHeight="1">
      <c r="C743" s="170"/>
      <c r="D743" s="170"/>
      <c r="E743" s="170"/>
      <c r="F743" s="232"/>
      <c r="G743" s="199"/>
      <c r="H743" s="199"/>
      <c r="I743" s="199"/>
      <c r="J743" s="199"/>
      <c r="K743" s="199"/>
      <c r="L743" s="199"/>
      <c r="M743" s="199"/>
      <c r="N743" s="199"/>
      <c r="O743" s="199"/>
      <c r="P743" s="199"/>
      <c r="Q743" s="199"/>
      <c r="R743" s="199"/>
      <c r="S743" s="199"/>
      <c r="T743" s="199"/>
      <c r="U743" s="199"/>
      <c r="V743" s="199"/>
      <c r="W743" s="199"/>
      <c r="X743" s="199"/>
      <c r="Y743" s="199"/>
      <c r="Z743" s="199"/>
      <c r="AA743" s="199"/>
      <c r="AB743" s="199"/>
      <c r="AC743" s="199"/>
      <c r="AD743" s="199"/>
      <c r="AE743" s="199"/>
      <c r="AF743" s="199"/>
      <c r="AG743" s="199"/>
      <c r="AH743" s="199"/>
      <c r="AI743" s="199"/>
      <c r="AL743" s="184"/>
      <c r="AM743" s="184"/>
      <c r="AN743" s="184"/>
      <c r="AO743" s="184"/>
      <c r="AP743" s="184"/>
      <c r="AQ743" s="184"/>
      <c r="AR743" s="184"/>
      <c r="AS743" s="184"/>
      <c r="AT743" s="184"/>
      <c r="AU743" s="184"/>
      <c r="AV743" s="184"/>
      <c r="AW743" s="184"/>
      <c r="AX743" s="184"/>
      <c r="AY743" s="184"/>
      <c r="AZ743" s="184"/>
      <c r="BA743" s="184"/>
      <c r="BB743" s="184"/>
      <c r="BC743" s="184"/>
      <c r="BD743" s="184"/>
      <c r="BE743" s="184"/>
      <c r="BF743" s="184"/>
      <c r="BG743" s="184"/>
    </row>
    <row r="744" spans="2:59" ht="23.1" customHeight="1">
      <c r="C744" s="170"/>
      <c r="D744" s="170"/>
      <c r="E744" s="170"/>
      <c r="F744" s="232" t="s">
        <v>318</v>
      </c>
      <c r="G744" s="199"/>
      <c r="H744" s="199"/>
      <c r="I744" s="199"/>
      <c r="J744" s="199"/>
      <c r="K744" s="199"/>
      <c r="L744" s="199"/>
      <c r="M744" s="199"/>
      <c r="N744" s="199"/>
      <c r="O744" s="199"/>
      <c r="P744" s="199"/>
      <c r="Q744" s="199"/>
      <c r="R744" s="199"/>
      <c r="S744" s="199"/>
      <c r="T744" s="199"/>
      <c r="U744" s="199"/>
      <c r="V744" s="199"/>
      <c r="W744" s="199"/>
      <c r="X744" s="199"/>
      <c r="Y744" s="199"/>
      <c r="Z744" s="199"/>
      <c r="AA744" s="199"/>
      <c r="AB744" s="199"/>
      <c r="AC744" s="199"/>
      <c r="AD744" s="199"/>
      <c r="AE744" s="199"/>
      <c r="AF744" s="199"/>
      <c r="AG744" s="199"/>
      <c r="AH744" s="199"/>
      <c r="AI744" s="199"/>
      <c r="AL744" s="184"/>
      <c r="AM744" s="184"/>
      <c r="AN744" s="184"/>
      <c r="AO744" s="184"/>
      <c r="AP744" s="184"/>
      <c r="AQ744" s="184"/>
      <c r="AR744" s="184"/>
      <c r="AS744" s="184"/>
      <c r="AT744" s="184"/>
      <c r="AU744" s="184"/>
      <c r="AV744" s="184"/>
      <c r="AW744" s="184"/>
      <c r="AX744" s="184"/>
      <c r="AY744" s="184"/>
      <c r="AZ744" s="184"/>
      <c r="BA744" s="184"/>
      <c r="BB744" s="184"/>
      <c r="BC744" s="184"/>
      <c r="BD744" s="184"/>
      <c r="BE744" s="184"/>
      <c r="BF744" s="184"/>
      <c r="BG744" s="184"/>
    </row>
    <row r="745" spans="2:59" ht="23.1" customHeight="1">
      <c r="C745" s="170"/>
      <c r="D745" s="170"/>
      <c r="E745" s="170"/>
      <c r="F745" s="232"/>
      <c r="G745" s="199"/>
      <c r="H745" s="199"/>
      <c r="I745" s="199"/>
      <c r="J745" s="199"/>
      <c r="K745" s="199"/>
      <c r="L745" s="199"/>
      <c r="M745" s="199"/>
      <c r="N745" s="199"/>
      <c r="O745" s="199"/>
      <c r="P745" s="199"/>
      <c r="Q745" s="199"/>
      <c r="R745" s="199"/>
      <c r="S745" s="199"/>
      <c r="T745" s="199"/>
      <c r="U745" s="199"/>
      <c r="V745" s="199"/>
      <c r="W745" s="199"/>
      <c r="X745" s="199"/>
      <c r="Y745" s="199"/>
      <c r="Z745" s="199"/>
      <c r="AA745" s="199"/>
      <c r="AB745" s="199"/>
      <c r="AC745" s="199"/>
      <c r="AD745" s="199"/>
      <c r="AE745" s="199"/>
      <c r="AF745" s="199"/>
      <c r="AG745" s="199"/>
      <c r="AH745" s="199"/>
      <c r="AI745" s="199"/>
      <c r="AL745" s="184"/>
      <c r="AM745" s="184"/>
      <c r="AN745" s="184"/>
      <c r="AO745" s="184"/>
      <c r="AP745" s="184"/>
      <c r="AQ745" s="184"/>
      <c r="AR745" s="184"/>
      <c r="AS745" s="184"/>
      <c r="AT745" s="184"/>
      <c r="AU745" s="184"/>
      <c r="AV745" s="184"/>
      <c r="AW745" s="184"/>
      <c r="AX745" s="184"/>
      <c r="AY745" s="184"/>
      <c r="AZ745" s="184"/>
      <c r="BA745" s="184"/>
      <c r="BB745" s="184"/>
      <c r="BC745" s="184"/>
      <c r="BD745" s="184"/>
      <c r="BE745" s="184"/>
      <c r="BF745" s="184"/>
      <c r="BG745" s="184"/>
    </row>
    <row r="746" spans="2:59" ht="23.1" customHeight="1">
      <c r="C746" t="s">
        <v>13</v>
      </c>
    </row>
    <row r="747" spans="2:59" ht="23.1" customHeight="1">
      <c r="C747" s="191"/>
      <c r="D747" s="192"/>
      <c r="E747" s="192"/>
      <c r="F747" s="192"/>
      <c r="G747" s="192"/>
      <c r="H747" s="192"/>
      <c r="I747" s="192"/>
      <c r="J747" s="192"/>
      <c r="K747" s="192"/>
      <c r="L747" s="192"/>
      <c r="M747" s="192"/>
      <c r="N747" s="192"/>
      <c r="O747" s="192"/>
      <c r="P747" s="192"/>
      <c r="Q747" s="192"/>
      <c r="R747" s="192"/>
      <c r="S747" s="192"/>
      <c r="T747" s="192"/>
      <c r="U747" s="192"/>
      <c r="V747" s="192"/>
      <c r="W747" s="192"/>
      <c r="X747" s="192"/>
      <c r="Y747" s="192"/>
      <c r="Z747" s="192"/>
      <c r="AA747" s="192"/>
      <c r="AB747" s="192"/>
      <c r="AC747" s="192"/>
      <c r="AD747" s="192"/>
      <c r="AE747" s="192"/>
      <c r="AF747" s="192"/>
      <c r="AG747" s="192"/>
      <c r="AH747" s="192"/>
      <c r="AI747" s="193"/>
    </row>
    <row r="748" spans="2:59" ht="23.1" customHeight="1">
      <c r="C748" s="194"/>
      <c r="D748" s="195"/>
      <c r="E748" s="195"/>
      <c r="F748" s="195"/>
      <c r="G748" s="195"/>
      <c r="H748" s="195"/>
      <c r="I748" s="195"/>
      <c r="J748" s="195"/>
      <c r="K748" s="195"/>
      <c r="L748" s="195"/>
      <c r="M748" s="195"/>
      <c r="N748" s="195"/>
      <c r="O748" s="195"/>
      <c r="P748" s="195"/>
      <c r="Q748" s="195"/>
      <c r="R748" s="195"/>
      <c r="S748" s="195"/>
      <c r="T748" s="195"/>
      <c r="U748" s="195"/>
      <c r="V748" s="195"/>
      <c r="W748" s="195"/>
      <c r="X748" s="195"/>
      <c r="Y748" s="195"/>
      <c r="Z748" s="195"/>
      <c r="AA748" s="195"/>
      <c r="AB748" s="195"/>
      <c r="AC748" s="195"/>
      <c r="AD748" s="195"/>
      <c r="AE748" s="195"/>
      <c r="AF748" s="195"/>
      <c r="AG748" s="195"/>
      <c r="AH748" s="195"/>
      <c r="AI748" s="196"/>
    </row>
    <row r="749" spans="2:59" s="19" customFormat="1" ht="23.1" customHeight="1">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c r="AK749" s="100"/>
    </row>
    <row r="750" spans="2:59" s="19" customFormat="1" ht="23.1" customHeight="1">
      <c r="C750"/>
      <c r="D750"/>
      <c r="E750"/>
      <c r="F750"/>
      <c r="G750"/>
      <c r="H750"/>
      <c r="I750"/>
      <c r="J750"/>
      <c r="K750"/>
      <c r="L750"/>
      <c r="M750"/>
      <c r="N750"/>
      <c r="O750"/>
      <c r="P750"/>
      <c r="Q750"/>
      <c r="R750"/>
      <c r="S750"/>
      <c r="T750"/>
      <c r="U750"/>
      <c r="V750"/>
      <c r="W750"/>
      <c r="X750"/>
      <c r="Y750"/>
      <c r="Z750"/>
      <c r="AA750"/>
      <c r="AB750"/>
      <c r="AC750"/>
      <c r="AD750"/>
      <c r="AE750"/>
      <c r="AF750"/>
      <c r="AG750"/>
      <c r="AH750"/>
      <c r="AI750"/>
      <c r="AK750" s="100"/>
    </row>
    <row r="751" spans="2:59" ht="23.1" customHeight="1">
      <c r="B751" s="23" t="s">
        <v>548</v>
      </c>
    </row>
    <row r="752" spans="2:59" ht="23.1" customHeight="1"/>
    <row r="753" ht="23.1" customHeight="1"/>
    <row r="754" ht="23.1" customHeight="1"/>
  </sheetData>
  <sheetProtection algorithmName="SHA-512" hashValue="gmL+RYxcJ4N9RDEaA2P+cQnCNMaL89s5TzbSvntma3nVnCkqltrmu2OyBPmJdHQ/GLuzv9cM4TTOLY28Gi356g==" saltValue="d1Lpb06SuB29wOJsXWDdEA==" spinCount="100000" sheet="1" selectLockedCells="1"/>
  <dataConsolidate/>
  <mergeCells count="892">
    <mergeCell ref="AL576:BG584"/>
    <mergeCell ref="AL520:BG523"/>
    <mergeCell ref="AL515:BG518"/>
    <mergeCell ref="AL330:BG336"/>
    <mergeCell ref="AL308:BG327"/>
    <mergeCell ref="AL287:BG304"/>
    <mergeCell ref="AL265:BG284"/>
    <mergeCell ref="AL509:BG511"/>
    <mergeCell ref="AL500:BG503"/>
    <mergeCell ref="AL496:BG497"/>
    <mergeCell ref="AL490:BG493"/>
    <mergeCell ref="AL480:BG482"/>
    <mergeCell ref="AL485:BG487"/>
    <mergeCell ref="AL459:BG470"/>
    <mergeCell ref="AL445:BG451"/>
    <mergeCell ref="AL430:BG441"/>
    <mergeCell ref="AL564:BG573"/>
    <mergeCell ref="AL550:BG557"/>
    <mergeCell ref="AL545:BG547"/>
    <mergeCell ref="AL539:BG542"/>
    <mergeCell ref="AL534:BG536"/>
    <mergeCell ref="AL529:BG531"/>
    <mergeCell ref="AL256:BG262"/>
    <mergeCell ref="AL232:BG253"/>
    <mergeCell ref="AL200:BG202"/>
    <mergeCell ref="AL137:BG141"/>
    <mergeCell ref="AL69:BG73"/>
    <mergeCell ref="AL418:BG420"/>
    <mergeCell ref="AL414:BG415"/>
    <mergeCell ref="AL409:BG411"/>
    <mergeCell ref="AL403:BG405"/>
    <mergeCell ref="AL392:BG395"/>
    <mergeCell ref="AL363:BG389"/>
    <mergeCell ref="AL357:BG360"/>
    <mergeCell ref="AL352:BG354"/>
    <mergeCell ref="AL344:BG349"/>
    <mergeCell ref="AL206:BG211"/>
    <mergeCell ref="AL218:BG229"/>
    <mergeCell ref="AL147:BG149"/>
    <mergeCell ref="AL152:BG154"/>
    <mergeCell ref="AL157:BG159"/>
    <mergeCell ref="AL162:BG164"/>
    <mergeCell ref="AL167:BG169"/>
    <mergeCell ref="AL172:BG174"/>
    <mergeCell ref="AL178:BG185"/>
    <mergeCell ref="AL192:BG197"/>
    <mergeCell ref="AL735:BG745"/>
    <mergeCell ref="AL730:BG732"/>
    <mergeCell ref="AL725:BG727"/>
    <mergeCell ref="AL720:BG722"/>
    <mergeCell ref="AL713:BG714"/>
    <mergeCell ref="AL710:BG711"/>
    <mergeCell ref="AL704:BG706"/>
    <mergeCell ref="AL694:BG701"/>
    <mergeCell ref="AL681:BG683"/>
    <mergeCell ref="AL686:BG688"/>
    <mergeCell ref="AL670:BG678"/>
    <mergeCell ref="AL659:BG667"/>
    <mergeCell ref="AL648:BG656"/>
    <mergeCell ref="AL643:BG645"/>
    <mergeCell ref="AL638:BG640"/>
    <mergeCell ref="AL617:BG619"/>
    <mergeCell ref="AL607:BG614"/>
    <mergeCell ref="AL601:BG604"/>
    <mergeCell ref="AL590:BG598"/>
    <mergeCell ref="AL622:BG632"/>
    <mergeCell ref="T46:V46"/>
    <mergeCell ref="E46:G46"/>
    <mergeCell ref="E47:F47"/>
    <mergeCell ref="K47:L47"/>
    <mergeCell ref="H47:I47"/>
    <mergeCell ref="N47:O47"/>
    <mergeCell ref="L353:AI353"/>
    <mergeCell ref="K359:AI359"/>
    <mergeCell ref="H551:K551"/>
    <mergeCell ref="L551:P551"/>
    <mergeCell ref="R551:U551"/>
    <mergeCell ref="V551:Z551"/>
    <mergeCell ref="Q47:R47"/>
    <mergeCell ref="T47:U47"/>
    <mergeCell ref="E48:F48"/>
    <mergeCell ref="H48:I48"/>
    <mergeCell ref="K48:L48"/>
    <mergeCell ref="N48:O48"/>
    <mergeCell ref="Q48:R48"/>
    <mergeCell ref="T48:U48"/>
    <mergeCell ref="AG378:AH378"/>
    <mergeCell ref="L376:X376"/>
    <mergeCell ref="K61:M61"/>
    <mergeCell ref="K62:M62"/>
    <mergeCell ref="R278:U278"/>
    <mergeCell ref="V278:Z278"/>
    <mergeCell ref="C316:H317"/>
    <mergeCell ref="I316:K317"/>
    <mergeCell ref="L316:AI317"/>
    <mergeCell ref="AF119:AH119"/>
    <mergeCell ref="C244:H245"/>
    <mergeCell ref="L314:AI315"/>
    <mergeCell ref="C303:AI304"/>
    <mergeCell ref="B307:C307"/>
    <mergeCell ref="C309:H309"/>
    <mergeCell ref="I309:K309"/>
    <mergeCell ref="L309:AI309"/>
    <mergeCell ref="C310:H311"/>
    <mergeCell ref="I310:K311"/>
    <mergeCell ref="L310:AI311"/>
    <mergeCell ref="B259:B260"/>
    <mergeCell ref="B261:B262"/>
    <mergeCell ref="L244:AI245"/>
    <mergeCell ref="U182:Y182"/>
    <mergeCell ref="L234:AI235"/>
    <mergeCell ref="L233:AI233"/>
    <mergeCell ref="C236:H237"/>
    <mergeCell ref="C240:H241"/>
    <mergeCell ref="B339:C340"/>
    <mergeCell ref="C322:H323"/>
    <mergeCell ref="I322:K323"/>
    <mergeCell ref="AL2:BG2"/>
    <mergeCell ref="AD376:AF376"/>
    <mergeCell ref="AG380:AH380"/>
    <mergeCell ref="Q379:S379"/>
    <mergeCell ref="T120:V120"/>
    <mergeCell ref="X120:Z120"/>
    <mergeCell ref="X117:Z117"/>
    <mergeCell ref="AB117:AD117"/>
    <mergeCell ref="AF117:AH117"/>
    <mergeCell ref="T118:V118"/>
    <mergeCell ref="X118:Z118"/>
    <mergeCell ref="AB118:AD118"/>
    <mergeCell ref="AF118:AH118"/>
    <mergeCell ref="T119:V119"/>
    <mergeCell ref="O61:Q61"/>
    <mergeCell ref="AD60:AE60"/>
    <mergeCell ref="AA60:AB60"/>
    <mergeCell ref="AD59:AE59"/>
    <mergeCell ref="O62:Q62"/>
    <mergeCell ref="X119:Z119"/>
    <mergeCell ref="I326:K327"/>
    <mergeCell ref="T385:U385"/>
    <mergeCell ref="V385:X385"/>
    <mergeCell ref="L386:N386"/>
    <mergeCell ref="O386:P386"/>
    <mergeCell ref="Q386:S386"/>
    <mergeCell ref="T386:U386"/>
    <mergeCell ref="V386:X386"/>
    <mergeCell ref="V372:X372"/>
    <mergeCell ref="L373:X373"/>
    <mergeCell ref="O379:P379"/>
    <mergeCell ref="L379:N379"/>
    <mergeCell ref="V379:X379"/>
    <mergeCell ref="T379:U379"/>
    <mergeCell ref="L372:T372"/>
    <mergeCell ref="V380:X380"/>
    <mergeCell ref="L380:T380"/>
    <mergeCell ref="L326:AI327"/>
    <mergeCell ref="C256:K256"/>
    <mergeCell ref="L257:AI258"/>
    <mergeCell ref="H267:AI267"/>
    <mergeCell ref="H273:AI273"/>
    <mergeCell ref="H276:AI276"/>
    <mergeCell ref="L331:AI332"/>
    <mergeCell ref="L330:AI330"/>
    <mergeCell ref="C331:K332"/>
    <mergeCell ref="C318:H319"/>
    <mergeCell ref="I318:K319"/>
    <mergeCell ref="L318:AI319"/>
    <mergeCell ref="C320:H321"/>
    <mergeCell ref="I320:K321"/>
    <mergeCell ref="L320:AI321"/>
    <mergeCell ref="C312:H313"/>
    <mergeCell ref="H278:K278"/>
    <mergeCell ref="L278:P278"/>
    <mergeCell ref="L322:AI323"/>
    <mergeCell ref="C324:H325"/>
    <mergeCell ref="I324:K325"/>
    <mergeCell ref="C261:K262"/>
    <mergeCell ref="L324:AI325"/>
    <mergeCell ref="L256:AI256"/>
    <mergeCell ref="L451:O451"/>
    <mergeCell ref="M227:Q227"/>
    <mergeCell ref="R227:V227"/>
    <mergeCell ref="M228:P228"/>
    <mergeCell ref="M229:P229"/>
    <mergeCell ref="R228:U228"/>
    <mergeCell ref="R229:U229"/>
    <mergeCell ref="AG388:AH388"/>
    <mergeCell ref="AA384:AC384"/>
    <mergeCell ref="AD384:AF384"/>
    <mergeCell ref="AG384:AI384"/>
    <mergeCell ref="AA385:AB385"/>
    <mergeCell ref="AD385:AE385"/>
    <mergeCell ref="AG385:AH385"/>
    <mergeCell ref="L389:X389"/>
    <mergeCell ref="B383:Y383"/>
    <mergeCell ref="B384:K384"/>
    <mergeCell ref="L384:X384"/>
    <mergeCell ref="B363:AI366"/>
    <mergeCell ref="B386:K386"/>
    <mergeCell ref="C252:H253"/>
    <mergeCell ref="B257:B258"/>
    <mergeCell ref="B380:K380"/>
    <mergeCell ref="C326:H327"/>
    <mergeCell ref="B376:K376"/>
    <mergeCell ref="B375:Y375"/>
    <mergeCell ref="B379:K379"/>
    <mergeCell ref="AA369:AB369"/>
    <mergeCell ref="AG369:AH369"/>
    <mergeCell ref="AG368:AI368"/>
    <mergeCell ref="AG370:AH370"/>
    <mergeCell ref="AG371:AH371"/>
    <mergeCell ref="AG372:AH372"/>
    <mergeCell ref="AA376:AC376"/>
    <mergeCell ref="B378:K378"/>
    <mergeCell ref="V377:X377"/>
    <mergeCell ref="T377:U377"/>
    <mergeCell ref="Q377:S377"/>
    <mergeCell ref="O377:P377"/>
    <mergeCell ref="L377:N377"/>
    <mergeCell ref="B377:K377"/>
    <mergeCell ref="V378:X378"/>
    <mergeCell ref="T378:U378"/>
    <mergeCell ref="Q378:S378"/>
    <mergeCell ref="O378:P378"/>
    <mergeCell ref="L378:N378"/>
    <mergeCell ref="AG379:AH379"/>
    <mergeCell ref="V370:X370"/>
    <mergeCell ref="B333:B334"/>
    <mergeCell ref="B335:B336"/>
    <mergeCell ref="C91:H91"/>
    <mergeCell ref="C92:H92"/>
    <mergeCell ref="L335:AI336"/>
    <mergeCell ref="X220:AC220"/>
    <mergeCell ref="X221:AC221"/>
    <mergeCell ref="J219:P219"/>
    <mergeCell ref="Q219:W219"/>
    <mergeCell ref="X219:AD219"/>
    <mergeCell ref="B231:C231"/>
    <mergeCell ref="C221:I221"/>
    <mergeCell ref="C220:I220"/>
    <mergeCell ref="C219:I219"/>
    <mergeCell ref="J220:O220"/>
    <mergeCell ref="J221:O221"/>
    <mergeCell ref="Q220:V220"/>
    <mergeCell ref="H227:L227"/>
    <mergeCell ref="H228:K228"/>
    <mergeCell ref="I91:L91"/>
    <mergeCell ref="I92:L92"/>
    <mergeCell ref="M92:O92"/>
    <mergeCell ref="P91:AI91"/>
    <mergeCell ref="B331:B332"/>
    <mergeCell ref="G57:I57"/>
    <mergeCell ref="C59:F59"/>
    <mergeCell ref="G59:I59"/>
    <mergeCell ref="C72:F72"/>
    <mergeCell ref="G72:K72"/>
    <mergeCell ref="M72:Q72"/>
    <mergeCell ref="S72:W72"/>
    <mergeCell ref="S70:X70"/>
    <mergeCell ref="W41:Y41"/>
    <mergeCell ref="B68:C68"/>
    <mergeCell ref="K57:M57"/>
    <mergeCell ref="C58:F58"/>
    <mergeCell ref="K59:M59"/>
    <mergeCell ref="O59:Q59"/>
    <mergeCell ref="C60:F60"/>
    <mergeCell ref="G60:I60"/>
    <mergeCell ref="K60:M60"/>
    <mergeCell ref="O60:Q60"/>
    <mergeCell ref="S57:U57"/>
    <mergeCell ref="Y60:Z60"/>
    <mergeCell ref="H46:J46"/>
    <mergeCell ref="K46:M46"/>
    <mergeCell ref="N46:P46"/>
    <mergeCell ref="Q46:S46"/>
    <mergeCell ref="J10:M10"/>
    <mergeCell ref="J11:M11"/>
    <mergeCell ref="J12:M12"/>
    <mergeCell ref="J13:M13"/>
    <mergeCell ref="W40:Y40"/>
    <mergeCell ref="AA40:AC40"/>
    <mergeCell ref="K37:N37"/>
    <mergeCell ref="O37:R37"/>
    <mergeCell ref="S37:V37"/>
    <mergeCell ref="W37:Z37"/>
    <mergeCell ref="AA37:AD37"/>
    <mergeCell ref="K36:AD36"/>
    <mergeCell ref="S39:U39"/>
    <mergeCell ref="W39:Y39"/>
    <mergeCell ref="AA39:AC39"/>
    <mergeCell ref="O40:Q40"/>
    <mergeCell ref="S40:U40"/>
    <mergeCell ref="K40:M40"/>
    <mergeCell ref="O38:Q38"/>
    <mergeCell ref="S38:U38"/>
    <mergeCell ref="W38:Y38"/>
    <mergeCell ref="AA38:AC38"/>
    <mergeCell ref="O14:R14"/>
    <mergeCell ref="J14:M14"/>
    <mergeCell ref="O6:S6"/>
    <mergeCell ref="T6:X6"/>
    <mergeCell ref="C6:I6"/>
    <mergeCell ref="H28:AI28"/>
    <mergeCell ref="H34:AI34"/>
    <mergeCell ref="T9:W9"/>
    <mergeCell ref="T10:W10"/>
    <mergeCell ref="T11:W11"/>
    <mergeCell ref="T12:W12"/>
    <mergeCell ref="T13:W13"/>
    <mergeCell ref="T14:W14"/>
    <mergeCell ref="P16:AI18"/>
    <mergeCell ref="P20:AI22"/>
    <mergeCell ref="G15:I15"/>
    <mergeCell ref="J15:M15"/>
    <mergeCell ref="G16:I16"/>
    <mergeCell ref="G22:I22"/>
    <mergeCell ref="J7:M7"/>
    <mergeCell ref="J8:M8"/>
    <mergeCell ref="J6:N6"/>
    <mergeCell ref="G12:I12"/>
    <mergeCell ref="G13:I13"/>
    <mergeCell ref="G14:I14"/>
    <mergeCell ref="J16:M16"/>
    <mergeCell ref="C7:F8"/>
    <mergeCell ref="C9:F10"/>
    <mergeCell ref="C11:F12"/>
    <mergeCell ref="C13:F14"/>
    <mergeCell ref="C15:F16"/>
    <mergeCell ref="C17:F18"/>
    <mergeCell ref="C19:F20"/>
    <mergeCell ref="C21:F22"/>
    <mergeCell ref="G7:I7"/>
    <mergeCell ref="G8:I8"/>
    <mergeCell ref="G9:I9"/>
    <mergeCell ref="G10:I10"/>
    <mergeCell ref="G11:I11"/>
    <mergeCell ref="G17:I17"/>
    <mergeCell ref="O7:R7"/>
    <mergeCell ref="T7:W7"/>
    <mergeCell ref="O8:R8"/>
    <mergeCell ref="O9:R9"/>
    <mergeCell ref="O10:R10"/>
    <mergeCell ref="O11:R11"/>
    <mergeCell ref="O12:R12"/>
    <mergeCell ref="O13:R13"/>
    <mergeCell ref="T8:W8"/>
    <mergeCell ref="J9:M9"/>
    <mergeCell ref="AB120:AD120"/>
    <mergeCell ref="AF120:AH120"/>
    <mergeCell ref="C143:AI144"/>
    <mergeCell ref="C130:AI131"/>
    <mergeCell ref="O109:T109"/>
    <mergeCell ref="U109:Z109"/>
    <mergeCell ref="AA109:AF109"/>
    <mergeCell ref="O116:S116"/>
    <mergeCell ref="C115:M119"/>
    <mergeCell ref="T116:W116"/>
    <mergeCell ref="X116:AA116"/>
    <mergeCell ref="AB116:AE116"/>
    <mergeCell ref="AF116:AI116"/>
    <mergeCell ref="AG110:AH110"/>
    <mergeCell ref="AG111:AH111"/>
    <mergeCell ref="AG112:AH112"/>
    <mergeCell ref="H139:AI139"/>
    <mergeCell ref="AD141:AG141"/>
    <mergeCell ref="F141:Y141"/>
    <mergeCell ref="O117:S117"/>
    <mergeCell ref="O118:S118"/>
    <mergeCell ref="O119:S119"/>
    <mergeCell ref="O120:S120"/>
    <mergeCell ref="C36:E37"/>
    <mergeCell ref="K38:M38"/>
    <mergeCell ref="K39:M39"/>
    <mergeCell ref="AE38:AG38"/>
    <mergeCell ref="AE39:AG39"/>
    <mergeCell ref="AE40:AG40"/>
    <mergeCell ref="K55:N55"/>
    <mergeCell ref="O55:R55"/>
    <mergeCell ref="O39:Q39"/>
    <mergeCell ref="B41:E41"/>
    <mergeCell ref="F41:I41"/>
    <mergeCell ref="K41:M41"/>
    <mergeCell ref="O41:Q41"/>
    <mergeCell ref="S41:U41"/>
    <mergeCell ref="Y55:Z55"/>
    <mergeCell ref="C47:D47"/>
    <mergeCell ref="C48:D48"/>
    <mergeCell ref="AA41:AC41"/>
    <mergeCell ref="C38:E38"/>
    <mergeCell ref="C39:E39"/>
    <mergeCell ref="C40:E40"/>
    <mergeCell ref="F38:I38"/>
    <mergeCell ref="F39:I39"/>
    <mergeCell ref="F40:I40"/>
    <mergeCell ref="C333:K334"/>
    <mergeCell ref="L333:AI334"/>
    <mergeCell ref="C335:K336"/>
    <mergeCell ref="C330:K330"/>
    <mergeCell ref="AD56:AE56"/>
    <mergeCell ref="AA57:AB57"/>
    <mergeCell ref="AD57:AE57"/>
    <mergeCell ref="G58:I58"/>
    <mergeCell ref="K58:M58"/>
    <mergeCell ref="O58:Q58"/>
    <mergeCell ref="AA58:AB58"/>
    <mergeCell ref="AD58:AE58"/>
    <mergeCell ref="S56:U56"/>
    <mergeCell ref="S58:U58"/>
    <mergeCell ref="O57:Q57"/>
    <mergeCell ref="C61:F61"/>
    <mergeCell ref="G61:I61"/>
    <mergeCell ref="C62:F62"/>
    <mergeCell ref="G62:I62"/>
    <mergeCell ref="C56:F56"/>
    <mergeCell ref="G56:I56"/>
    <mergeCell ref="K56:M56"/>
    <mergeCell ref="O56:Q56"/>
    <mergeCell ref="C57:F57"/>
    <mergeCell ref="C82:H83"/>
    <mergeCell ref="C90:H90"/>
    <mergeCell ref="P90:AI90"/>
    <mergeCell ref="I90:L90"/>
    <mergeCell ref="I346:L346"/>
    <mergeCell ref="F280:G280"/>
    <mergeCell ref="H280:AI281"/>
    <mergeCell ref="C283:AI284"/>
    <mergeCell ref="H289:AI289"/>
    <mergeCell ref="H295:AI295"/>
    <mergeCell ref="J298:AI298"/>
    <mergeCell ref="K299:AI299"/>
    <mergeCell ref="C110:H110"/>
    <mergeCell ref="C242:H243"/>
    <mergeCell ref="C112:H112"/>
    <mergeCell ref="I112:M112"/>
    <mergeCell ref="O112:S112"/>
    <mergeCell ref="U112:Y112"/>
    <mergeCell ref="AA112:AE112"/>
    <mergeCell ref="I244:K245"/>
    <mergeCell ref="I312:K313"/>
    <mergeCell ref="L312:AI313"/>
    <mergeCell ref="C314:H315"/>
    <mergeCell ref="I314:K315"/>
    <mergeCell ref="B2:C4"/>
    <mergeCell ref="J17:M17"/>
    <mergeCell ref="C64:AI65"/>
    <mergeCell ref="AG56:AH56"/>
    <mergeCell ref="G18:I18"/>
    <mergeCell ref="J18:M18"/>
    <mergeCell ref="J19:M19"/>
    <mergeCell ref="J20:M20"/>
    <mergeCell ref="J21:M21"/>
    <mergeCell ref="J22:M22"/>
    <mergeCell ref="G19:I19"/>
    <mergeCell ref="G20:I20"/>
    <mergeCell ref="G21:I21"/>
    <mergeCell ref="AA55:AC55"/>
    <mergeCell ref="AD55:AF55"/>
    <mergeCell ref="AA56:AB56"/>
    <mergeCell ref="AA59:AB59"/>
    <mergeCell ref="B31:C31"/>
    <mergeCell ref="B52:C53"/>
    <mergeCell ref="C55:F55"/>
    <mergeCell ref="G55:J55"/>
    <mergeCell ref="C43:AI44"/>
    <mergeCell ref="AG55:AI55"/>
    <mergeCell ref="F36:J37"/>
    <mergeCell ref="C248:H249"/>
    <mergeCell ref="I248:K249"/>
    <mergeCell ref="L248:AI249"/>
    <mergeCell ref="C250:H251"/>
    <mergeCell ref="I250:K251"/>
    <mergeCell ref="L250:AI251"/>
    <mergeCell ref="I240:K241"/>
    <mergeCell ref="L236:AI237"/>
    <mergeCell ref="I236:K237"/>
    <mergeCell ref="C229:G229"/>
    <mergeCell ref="X227:AH229"/>
    <mergeCell ref="C246:H247"/>
    <mergeCell ref="I246:K247"/>
    <mergeCell ref="L246:AI247"/>
    <mergeCell ref="T117:V117"/>
    <mergeCell ref="C113:H113"/>
    <mergeCell ref="I113:M113"/>
    <mergeCell ref="O113:S113"/>
    <mergeCell ref="M90:O90"/>
    <mergeCell ref="AB119:AD119"/>
    <mergeCell ref="AA113:AE113"/>
    <mergeCell ref="AI107:AJ107"/>
    <mergeCell ref="AG113:AH113"/>
    <mergeCell ref="I86:L87"/>
    <mergeCell ref="M84:O85"/>
    <mergeCell ref="M86:O87"/>
    <mergeCell ref="I252:K253"/>
    <mergeCell ref="L252:AI253"/>
    <mergeCell ref="I180:N180"/>
    <mergeCell ref="O180:T180"/>
    <mergeCell ref="I110:M110"/>
    <mergeCell ref="O110:S110"/>
    <mergeCell ref="U110:Y110"/>
    <mergeCell ref="AA110:AE110"/>
    <mergeCell ref="H97:AI97"/>
    <mergeCell ref="C101:AI103"/>
    <mergeCell ref="C111:H111"/>
    <mergeCell ref="I111:M111"/>
    <mergeCell ref="C207:F207"/>
    <mergeCell ref="H229:K229"/>
    <mergeCell ref="C224:AI225"/>
    <mergeCell ref="C228:G228"/>
    <mergeCell ref="S60:U60"/>
    <mergeCell ref="S59:U59"/>
    <mergeCell ref="Y61:AI62"/>
    <mergeCell ref="Y59:Z59"/>
    <mergeCell ref="AE220:AG220"/>
    <mergeCell ref="AE221:AG221"/>
    <mergeCell ref="AE219:AH219"/>
    <mergeCell ref="G210:K210"/>
    <mergeCell ref="S210:W210"/>
    <mergeCell ref="Q221:V221"/>
    <mergeCell ref="M210:Q210"/>
    <mergeCell ref="C213:AI214"/>
    <mergeCell ref="C209:F209"/>
    <mergeCell ref="C210:F210"/>
    <mergeCell ref="M207:R207"/>
    <mergeCell ref="S209:W209"/>
    <mergeCell ref="S208:W208"/>
    <mergeCell ref="G209:K209"/>
    <mergeCell ref="G207:L207"/>
    <mergeCell ref="M208:Q208"/>
    <mergeCell ref="S207:X207"/>
    <mergeCell ref="B217:C217"/>
    <mergeCell ref="P92:AI92"/>
    <mergeCell ref="M91:O91"/>
    <mergeCell ref="L371:N371"/>
    <mergeCell ref="O371:P371"/>
    <mergeCell ref="Q371:S371"/>
    <mergeCell ref="T371:U371"/>
    <mergeCell ref="V371:X371"/>
    <mergeCell ref="L240:AI241"/>
    <mergeCell ref="I242:K243"/>
    <mergeCell ref="L242:AI243"/>
    <mergeCell ref="C233:H233"/>
    <mergeCell ref="I233:K233"/>
    <mergeCell ref="C238:H239"/>
    <mergeCell ref="I238:K239"/>
    <mergeCell ref="L238:AI239"/>
    <mergeCell ref="P346:S346"/>
    <mergeCell ref="C348:E349"/>
    <mergeCell ref="F348:AI349"/>
    <mergeCell ref="C234:H235"/>
    <mergeCell ref="I234:K235"/>
    <mergeCell ref="N300:AI300"/>
    <mergeCell ref="H301:AI301"/>
    <mergeCell ref="L259:AI260"/>
    <mergeCell ref="L261:AI262"/>
    <mergeCell ref="C257:K258"/>
    <mergeCell ref="C259:K260"/>
    <mergeCell ref="AG377:AH377"/>
    <mergeCell ref="AA377:AB377"/>
    <mergeCell ref="AD377:AE377"/>
    <mergeCell ref="L368:X368"/>
    <mergeCell ref="B367:Y367"/>
    <mergeCell ref="B370:K370"/>
    <mergeCell ref="B371:K371"/>
    <mergeCell ref="B372:K372"/>
    <mergeCell ref="B373:K373"/>
    <mergeCell ref="L370:N370"/>
    <mergeCell ref="O370:P370"/>
    <mergeCell ref="Q370:S370"/>
    <mergeCell ref="T370:U370"/>
    <mergeCell ref="AA368:AC368"/>
    <mergeCell ref="AD368:AF368"/>
    <mergeCell ref="AD369:AE369"/>
    <mergeCell ref="B368:K368"/>
    <mergeCell ref="B369:K369"/>
    <mergeCell ref="L369:N369"/>
    <mergeCell ref="Q369:S369"/>
    <mergeCell ref="O369:P369"/>
    <mergeCell ref="T369:U369"/>
    <mergeCell ref="V369:X369"/>
    <mergeCell ref="AG376:AI376"/>
    <mergeCell ref="C410:E410"/>
    <mergeCell ref="H410:J410"/>
    <mergeCell ref="M410:O410"/>
    <mergeCell ref="B381:K381"/>
    <mergeCell ref="B385:K385"/>
    <mergeCell ref="B388:K388"/>
    <mergeCell ref="L385:N385"/>
    <mergeCell ref="O385:P385"/>
    <mergeCell ref="Q385:S385"/>
    <mergeCell ref="L388:T388"/>
    <mergeCell ref="B389:K389"/>
    <mergeCell ref="C393:AI395"/>
    <mergeCell ref="C398:AI399"/>
    <mergeCell ref="H405:AI405"/>
    <mergeCell ref="V388:X388"/>
    <mergeCell ref="L381:X381"/>
    <mergeCell ref="AG386:AH386"/>
    <mergeCell ref="L387:N387"/>
    <mergeCell ref="O387:P387"/>
    <mergeCell ref="Q387:S387"/>
    <mergeCell ref="T387:U387"/>
    <mergeCell ref="AG387:AH387"/>
    <mergeCell ref="B387:K387"/>
    <mergeCell ref="V387:X387"/>
    <mergeCell ref="F411:AI411"/>
    <mergeCell ref="T448:W448"/>
    <mergeCell ref="X448:AA448"/>
    <mergeCell ref="AB448:AE448"/>
    <mergeCell ref="H449:K449"/>
    <mergeCell ref="D415:G415"/>
    <mergeCell ref="H415:K415"/>
    <mergeCell ref="M415:P415"/>
    <mergeCell ref="Q415:T415"/>
    <mergeCell ref="V415:Y415"/>
    <mergeCell ref="Z415:AC415"/>
    <mergeCell ref="H420:AI420"/>
    <mergeCell ref="C423:AI424"/>
    <mergeCell ref="L449:O449"/>
    <mergeCell ref="P449:S449"/>
    <mergeCell ref="T449:W449"/>
    <mergeCell ref="X449:AA449"/>
    <mergeCell ref="AB449:AE449"/>
    <mergeCell ref="C454:AI455"/>
    <mergeCell ref="C438:AI441"/>
    <mergeCell ref="B427:C427"/>
    <mergeCell ref="G434:AI434"/>
    <mergeCell ref="B444:C444"/>
    <mergeCell ref="C448:G448"/>
    <mergeCell ref="C449:G449"/>
    <mergeCell ref="H446:K447"/>
    <mergeCell ref="L446:O447"/>
    <mergeCell ref="P447:S447"/>
    <mergeCell ref="T447:W447"/>
    <mergeCell ref="X446:AA447"/>
    <mergeCell ref="AB446:AE447"/>
    <mergeCell ref="C446:G447"/>
    <mergeCell ref="P446:W446"/>
    <mergeCell ref="H448:K448"/>
    <mergeCell ref="L448:O448"/>
    <mergeCell ref="P448:S448"/>
    <mergeCell ref="C450:D451"/>
    <mergeCell ref="E450:G450"/>
    <mergeCell ref="E451:G451"/>
    <mergeCell ref="H450:K450"/>
    <mergeCell ref="H451:K451"/>
    <mergeCell ref="L450:O450"/>
    <mergeCell ref="C462:J462"/>
    <mergeCell ref="C463:J463"/>
    <mergeCell ref="C469:AI470"/>
    <mergeCell ref="B458:C458"/>
    <mergeCell ref="K460:N461"/>
    <mergeCell ref="O460:R461"/>
    <mergeCell ref="S460:Z460"/>
    <mergeCell ref="AA460:AD461"/>
    <mergeCell ref="AE460:AH461"/>
    <mergeCell ref="S461:V461"/>
    <mergeCell ref="W461:Z461"/>
    <mergeCell ref="C460:J461"/>
    <mergeCell ref="K462:N462"/>
    <mergeCell ref="O462:R462"/>
    <mergeCell ref="S462:V462"/>
    <mergeCell ref="W462:Z462"/>
    <mergeCell ref="AA462:AD462"/>
    <mergeCell ref="AE462:AH462"/>
    <mergeCell ref="K463:N463"/>
    <mergeCell ref="O463:R463"/>
    <mergeCell ref="S463:V463"/>
    <mergeCell ref="W463:Z463"/>
    <mergeCell ref="AA463:AD463"/>
    <mergeCell ref="AE463:AH463"/>
    <mergeCell ref="D464:E465"/>
    <mergeCell ref="K464:N464"/>
    <mergeCell ref="O464:R464"/>
    <mergeCell ref="K465:N465"/>
    <mergeCell ref="O465:R465"/>
    <mergeCell ref="F464:J464"/>
    <mergeCell ref="F465:J465"/>
    <mergeCell ref="H522:AI522"/>
    <mergeCell ref="B506:C506"/>
    <mergeCell ref="H511:AI511"/>
    <mergeCell ref="H517:AI517"/>
    <mergeCell ref="L515:O515"/>
    <mergeCell ref="P515:T515"/>
    <mergeCell ref="V515:Y515"/>
    <mergeCell ref="Z515:AD515"/>
    <mergeCell ref="C473:AI474"/>
    <mergeCell ref="B477:C477"/>
    <mergeCell ref="H482:AI482"/>
    <mergeCell ref="H487:AI487"/>
    <mergeCell ref="C491:AI493"/>
    <mergeCell ref="C501:AI503"/>
    <mergeCell ref="L520:O520"/>
    <mergeCell ref="P520:T520"/>
    <mergeCell ref="W520:Z520"/>
    <mergeCell ref="AA520:AE520"/>
    <mergeCell ref="U520:V520"/>
    <mergeCell ref="AF520:AG520"/>
    <mergeCell ref="C525:AI526"/>
    <mergeCell ref="H531:AI531"/>
    <mergeCell ref="B587:C587"/>
    <mergeCell ref="H536:AI536"/>
    <mergeCell ref="G542:AI542"/>
    <mergeCell ref="H547:AI547"/>
    <mergeCell ref="H566:AI566"/>
    <mergeCell ref="C570:AI573"/>
    <mergeCell ref="H578:AI578"/>
    <mergeCell ref="H584:AI584"/>
    <mergeCell ref="C553:G554"/>
    <mergeCell ref="H553:AI554"/>
    <mergeCell ref="C556:G557"/>
    <mergeCell ref="M557:AI557"/>
    <mergeCell ref="C560:AI561"/>
    <mergeCell ref="C623:M623"/>
    <mergeCell ref="H592:AI592"/>
    <mergeCell ref="C596:AI598"/>
    <mergeCell ref="G604:AI604"/>
    <mergeCell ref="H609:AI609"/>
    <mergeCell ref="H614:AI614"/>
    <mergeCell ref="H619:AI619"/>
    <mergeCell ref="H618:K618"/>
    <mergeCell ref="N623:R623"/>
    <mergeCell ref="U625:X625"/>
    <mergeCell ref="AD625:AG625"/>
    <mergeCell ref="U626:X626"/>
    <mergeCell ref="B635:C635"/>
    <mergeCell ref="H640:AI640"/>
    <mergeCell ref="N624:R624"/>
    <mergeCell ref="N625:R625"/>
    <mergeCell ref="N626:R626"/>
    <mergeCell ref="N627:R627"/>
    <mergeCell ref="N628:R628"/>
    <mergeCell ref="N629:R629"/>
    <mergeCell ref="N630:R630"/>
    <mergeCell ref="N631:R631"/>
    <mergeCell ref="C632:E632"/>
    <mergeCell ref="F632:AI632"/>
    <mergeCell ref="C626:M626"/>
    <mergeCell ref="C631:M631"/>
    <mergeCell ref="C630:M630"/>
    <mergeCell ref="C629:M629"/>
    <mergeCell ref="C628:M628"/>
    <mergeCell ref="C627:M627"/>
    <mergeCell ref="C625:M625"/>
    <mergeCell ref="C624:M624"/>
    <mergeCell ref="U624:X624"/>
    <mergeCell ref="P738:AI739"/>
    <mergeCell ref="P740:AI741"/>
    <mergeCell ref="C738:E741"/>
    <mergeCell ref="C742:E745"/>
    <mergeCell ref="P742:AI743"/>
    <mergeCell ref="P744:AI745"/>
    <mergeCell ref="C747:AI748"/>
    <mergeCell ref="F744:F745"/>
    <mergeCell ref="G744:O745"/>
    <mergeCell ref="F738:F739"/>
    <mergeCell ref="F740:F741"/>
    <mergeCell ref="F742:F743"/>
    <mergeCell ref="G738:O739"/>
    <mergeCell ref="G740:O741"/>
    <mergeCell ref="G742:O743"/>
    <mergeCell ref="B691:C691"/>
    <mergeCell ref="H696:AI696"/>
    <mergeCell ref="C700:AI701"/>
    <mergeCell ref="C88:H88"/>
    <mergeCell ref="I88:L88"/>
    <mergeCell ref="M88:O88"/>
    <mergeCell ref="H706:AI706"/>
    <mergeCell ref="E710:H710"/>
    <mergeCell ref="I710:M710"/>
    <mergeCell ref="N710:Q710"/>
    <mergeCell ref="R710:V710"/>
    <mergeCell ref="W710:Z710"/>
    <mergeCell ref="AA710:AE710"/>
    <mergeCell ref="H645:AI645"/>
    <mergeCell ref="H650:AI650"/>
    <mergeCell ref="H656:AI656"/>
    <mergeCell ref="H661:AI661"/>
    <mergeCell ref="G667:AI667"/>
    <mergeCell ref="H672:AI672"/>
    <mergeCell ref="G678:AI678"/>
    <mergeCell ref="H683:AI683"/>
    <mergeCell ref="H688:AI688"/>
    <mergeCell ref="Y209:AA209"/>
    <mergeCell ref="Y210:AA210"/>
    <mergeCell ref="F737:O737"/>
    <mergeCell ref="P737:AI737"/>
    <mergeCell ref="C716:AI717"/>
    <mergeCell ref="C721:AI722"/>
    <mergeCell ref="H727:AI727"/>
    <mergeCell ref="C731:AI732"/>
    <mergeCell ref="C737:E737"/>
    <mergeCell ref="E713:H713"/>
    <mergeCell ref="I713:M713"/>
    <mergeCell ref="O713:R713"/>
    <mergeCell ref="S713:W713"/>
    <mergeCell ref="Y713:AB713"/>
    <mergeCell ref="AC713:AG713"/>
    <mergeCell ref="C71:F71"/>
    <mergeCell ref="G71:K71"/>
    <mergeCell ref="B106:C106"/>
    <mergeCell ref="Y207:AB207"/>
    <mergeCell ref="Y208:AA208"/>
    <mergeCell ref="AG58:AH58"/>
    <mergeCell ref="AG59:AH59"/>
    <mergeCell ref="AG60:AH60"/>
    <mergeCell ref="O121:AI122"/>
    <mergeCell ref="C81:H81"/>
    <mergeCell ref="P81:AI81"/>
    <mergeCell ref="P82:AI83"/>
    <mergeCell ref="P84:AI85"/>
    <mergeCell ref="P86:AI87"/>
    <mergeCell ref="H149:AI149"/>
    <mergeCell ref="B134:C134"/>
    <mergeCell ref="L124:AI125"/>
    <mergeCell ref="L126:AI127"/>
    <mergeCell ref="M82:O83"/>
    <mergeCell ref="C84:H85"/>
    <mergeCell ref="C86:H87"/>
    <mergeCell ref="I84:L85"/>
    <mergeCell ref="M81:O81"/>
    <mergeCell ref="I81:L81"/>
    <mergeCell ref="AL124:BG127"/>
    <mergeCell ref="H154:AI154"/>
    <mergeCell ref="C158:AI159"/>
    <mergeCell ref="C163:AI164"/>
    <mergeCell ref="W115:Z115"/>
    <mergeCell ref="B205:C205"/>
    <mergeCell ref="C184:F185"/>
    <mergeCell ref="G184:AI185"/>
    <mergeCell ref="C188:AI189"/>
    <mergeCell ref="H194:AI194"/>
    <mergeCell ref="C196:G197"/>
    <mergeCell ref="H196:AI197"/>
    <mergeCell ref="C201:AI202"/>
    <mergeCell ref="C124:K125"/>
    <mergeCell ref="C126:K127"/>
    <mergeCell ref="C182:H182"/>
    <mergeCell ref="I182:M182"/>
    <mergeCell ref="O182:S182"/>
    <mergeCell ref="B177:C177"/>
    <mergeCell ref="C181:H181"/>
    <mergeCell ref="I181:M181"/>
    <mergeCell ref="O181:S181"/>
    <mergeCell ref="U181:Y181"/>
    <mergeCell ref="C180:H180"/>
    <mergeCell ref="X46:AH49"/>
    <mergeCell ref="AL32:BG41"/>
    <mergeCell ref="AL5:BG22"/>
    <mergeCell ref="AL26:BG28"/>
    <mergeCell ref="AL54:BG62"/>
    <mergeCell ref="AL80:BG92"/>
    <mergeCell ref="AL107:BG122"/>
    <mergeCell ref="Y6:AB6"/>
    <mergeCell ref="Y56:Z56"/>
    <mergeCell ref="Y57:Z57"/>
    <mergeCell ref="Y58:Z58"/>
    <mergeCell ref="AL95:BG97"/>
    <mergeCell ref="AL100:BG103"/>
    <mergeCell ref="AE37:AH37"/>
    <mergeCell ref="Y7:AA7"/>
    <mergeCell ref="Y8:AA8"/>
    <mergeCell ref="C75:AI76"/>
    <mergeCell ref="B79:C79"/>
    <mergeCell ref="C70:F70"/>
    <mergeCell ref="G70:L70"/>
    <mergeCell ref="M70:R70"/>
    <mergeCell ref="M71:Q71"/>
    <mergeCell ref="S71:W71"/>
    <mergeCell ref="I82:L83"/>
    <mergeCell ref="P450:S451"/>
    <mergeCell ref="S464:V465"/>
    <mergeCell ref="C49:D49"/>
    <mergeCell ref="E49:F49"/>
    <mergeCell ref="H49:I49"/>
    <mergeCell ref="K49:L49"/>
    <mergeCell ref="N49:O49"/>
    <mergeCell ref="Q49:R49"/>
    <mergeCell ref="T49:U49"/>
    <mergeCell ref="C168:AI169"/>
    <mergeCell ref="C173:AI174"/>
    <mergeCell ref="G208:K208"/>
    <mergeCell ref="G108:J108"/>
    <mergeCell ref="C109:H109"/>
    <mergeCell ref="I109:N109"/>
    <mergeCell ref="U180:Z180"/>
    <mergeCell ref="O111:S111"/>
    <mergeCell ref="U111:Y111"/>
    <mergeCell ref="AA111:AE111"/>
    <mergeCell ref="U113:Y113"/>
    <mergeCell ref="M209:Q209"/>
    <mergeCell ref="C208:F208"/>
    <mergeCell ref="AG57:AH57"/>
    <mergeCell ref="S55:V55"/>
  </mergeCells>
  <phoneticPr fontId="1"/>
  <dataValidations count="40">
    <dataValidation type="whole" imeMode="halfAlpha" allowBlank="1" showInputMessage="1" showErrorMessage="1" errorTitle="入力エラー" error="0以上の整数でご回答ください（14桁以下）。" prompt="0以上の整数でご回答ください。" sqref="I86:L87 J7:M8 O7:R8 T7:W8 J15:M22 F38:I40 K38:M40 O38:Q40 S38:U40 W38:Y40 AA38:AC40 G56:I60 K56:M60 O56:Q60 I110:M113 O110:S113 U110:Y113 I181:M181 O181:S181 U181:Y181 J220:O221 Q220:V221 X220:AC221 L368:X368 L369:N371 Q369:S371 L372:T372 L376:X376 L377:N379 Q377:S379 L384:X384 L385:N387 Q385:S387 L388:T388 L380:T380 C410:E410 H410:J410 M410:O410 H415:K415 Q415:T415 Z415:AC415 Z515:AD515 K462:AH463 I713:M713 S713:W713 AC713:AG713 P515:T515 H448:AE449" xr:uid="{017B7FF2-A080-4303-8723-FBDECCC1BCD3}">
      <formula1>0</formula1>
      <formula2>99999999999999</formula2>
    </dataValidation>
    <dataValidation type="textLength" allowBlank="1" showInputMessage="1" showErrorMessage="1" errorTitle="入力エラー" error="200文字以内でご回答ください。" prompt="200文字以内でご回答ください。" sqref="P16:AI18 P20:AI22 C43:AI44 C64:AI65 C75:AI76 L126:AI127 C130:AI131 C143:AI144 C188:AI189 C213:AI214 C224:AI225 L234 L236 L238 L240 L242 L244 L246 L248 L250 L310 L312 L314 L316 L318 L320 L322 L324 H280 C283:AI284 C303:AI304 C398:AI399 C423:AI424 C454:AI455 C473:AI474 C525:AI526 C716:AI717 C747:AI748 L252 L326 C560:AI561" xr:uid="{CD2F236C-75D4-4F11-BB81-C8958C66E45A}">
      <formula1>0</formula1>
      <formula2>200</formula2>
    </dataValidation>
    <dataValidation type="textLength" allowBlank="1" showInputMessage="1" showErrorMessage="1" errorTitle="入力エラー" error="100文字以内でご回答ください。" prompt="100文字以内でご回答ください。" sqref="H194:AI194 H28:AI28 H97:AI97 F141 H34:AI34 H149:AI149 H154:AI154 H139:AI139 C257 C259 C261 C331 C333 C335 H267:AI267 H276:AI276 H273:AI273 H289:AI289 H295:AI295 H301:AI301 H536:AI536 H706:AI706 H405:AI405 H420:AI420 H482:AI482 H487:AI487 H511:AI511 H517:AI517 H522:AI522 H531:AI531 H566:AI566 H578:AI578 H584:AI584 H592:AI592 H609:AI609 H619:AI619 G667 H672:AI672 G678 H683:AI683 H696:AI696 P82:AI87 K359" xr:uid="{2FCD6C08-AC25-452A-B083-E63C85167FCD}">
      <formula1>0</formula1>
      <formula2>100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W665 C603:C604 U603 M603 L665 C665:C667 C676:C678 P676 W676" xr:uid="{0CB99697-25D8-487D-A4CC-FAE7800F9594}">
      <formula1>"✔"</formula1>
    </dataValidation>
    <dataValidation type="textLength" allowBlank="1" showInputMessage="1" showErrorMessage="1" errorTitle="入力エラー" error="上限文字数を超過しています。150文字程度以内でご回答ください。" prompt="150文字程度以内でご回答ください。" sqref="C101:AI103 C393:AI395 C491:AI493 C501:AI503" xr:uid="{BEB99416-91C1-4617-ACE1-B7B3788B8989}">
      <formula1>0</formula1>
      <formula2>300</formula2>
    </dataValidation>
    <dataValidation type="textLength" allowBlank="1" showInputMessage="1" showErrorMessage="1" errorTitle="入力エラー" error="150文字以内でご回答ください。" prompt="150文字以内でご回答ください。" sqref="L124:AI125 G184:AI185 H196 L257:AI262 L331:AI336 F348:AI349 G434 F411:AI411 G542 H547 G604 H614 F632 H640 H645 H650 H656 H661 H688 H727 L353 H553 M557" xr:uid="{6506762C-E4F2-4389-B533-994FA6DC32BD}">
      <formula1>0</formula1>
      <formula2>150</formula2>
    </dataValidation>
    <dataValidation type="textLength" allowBlank="1" showInputMessage="1" showErrorMessage="1" errorTitle="入力エラー" error="上限文字数を超過しています。100文字程度以内でご回答ください。" prompt="100文字程度以内でご回答ください。" sqref="C158 C168 C163 C173 C201 C469 C700 C731" xr:uid="{C71D96D6-BC83-4F84-B9B3-2363323CDC5E}">
      <formula1>0</formula1>
      <formula2>200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33 C404 C419 C481 C497 C515 C520 C577 C618 C671 C644 C695 C705 C530 C535" xr:uid="{64EEF0C5-9DCD-423F-8A8B-4F17328C9F5E}">
      <formula1>Dropdown3</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7 C96 C138 C148 C153 C193 C266 C288 C726 C486 C510 C591 C608 C613 C682 C655 C649 C639 C546 C565" xr:uid="{203A9439-744A-435C-B10A-68BB68E65FF8}">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82 C687 C660 H556" xr:uid="{61A3E0D1-F466-41B0-BDD5-3AFFF01EE38C}">
      <formula1>Dropdown5</formula1>
    </dataValidation>
    <dataValidation type="textLength" allowBlank="1" showInputMessage="1" showErrorMessage="1" errorTitle="入力エラー" error="50文字以内でご回答ください。" prompt="50文字以内でご回答ください。" sqref="J298 K299 N300" xr:uid="{376BDA64-6E05-468C-915C-3AF4C0B111BA}">
      <formula1>0</formula1>
      <formula2>50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I234:K253 I310:K327" xr:uid="{8459B916-B000-4000-BA8D-558A766BFCDE}">
      <formula1>YesNo2</formula1>
    </dataValidation>
    <dataValidation type="textLength" allowBlank="1" showInputMessage="1" showErrorMessage="1" errorTitle="入力エラー" error="上限文字数を超過しています。200_x000a_文字程度以内でご回答ください。" prompt="200文字程度以内でご回答ください。" sqref="C438:AI441 C570:AI573" xr:uid="{CA36ED6A-B29B-48F5-898F-08801C1BC491}">
      <formula1>0</formula1>
      <formula2>400</formula2>
    </dataValidation>
    <dataValidation type="list" allowBlank="1" showInputMessage="1" showErrorMessage="1" errorTitle="入力エラー" error="選択肢（ドロップダウンリスト）から該当する項目を選択してください。" prompt="選択肢（ドロップダウンリスト）から該当する項目を選択してください。" sqref="N624:R631" xr:uid="{F16348AF-D5F1-4800-88FB-9320982523B8}">
      <formula1>YesNo3</formula1>
    </dataValidation>
    <dataValidation type="textLength" allowBlank="1" showInputMessage="1" showErrorMessage="1" errorTitle="入力エラー" error="上限文字数を超過しています。50文字程度以内でご回答ください。" prompt="50文字程度以内でご回答ください。" sqref="C721:AI722 P744 P738 P740 P742" xr:uid="{1E9FD408-69A9-4D03-8B7D-9AE893E04434}">
      <formula1>0</formula1>
      <formula2>100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D272:D273 H272 P272 U272 D275:D276 L275 X275 D294:D295 M294 X294 L297 AB602 D297:D301 G345 C431:C434 J431 S431 M432 C540:C542 K540 P540 U540 Z540 C602 M602 U602 J433 W432" xr:uid="{3C27F9CC-03F6-421E-8D70-25DCC2096BE9}">
      <formula1>CheckBox</formula1>
    </dataValidation>
    <dataValidation type="textLength" allowBlank="1" showInputMessage="1" showErrorMessage="1" errorTitle="入力エラー" error="上限文字数を超過しています。150文字程度以内でご回答ください。" prompt="150文字程度以内でご回答ください。" sqref="C596:AI598" xr:uid="{2AA054D6-19A9-4128-96FC-21C45CF66F24}">
      <formula1>0</formula1>
      <formula2>400</formula2>
    </dataValidation>
    <dataValidation type="textLength" allowBlank="1" showInputMessage="1" showErrorMessage="1" errorTitle="入力エラー" error="上限文字数を超過しています。20文字以内でご回答ください。" prompt="「20YY年MM月」もしくは「20YY年（度末）」の形式でご回答ください。" sqref="G108:J108" xr:uid="{E9939B66-41CC-48FF-86DB-D17675D061BF}">
      <formula1>0</formula1>
      <formula2>20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353 C358" xr:uid="{7890591C-4823-4045-94F4-F0AC7A4BC40A}">
      <formula1>Dropdown2</formula1>
    </dataValidation>
    <dataValidation type="textLength" allowBlank="1" showInputMessage="1" showErrorMessage="1" errorTitle="入力エラー" error="20文字程度以内でご回答ください。" prompt="20文字程度以内でご回答ください。" sqref="G738:O745" xr:uid="{C50B6060-F16E-4CBD-AC62-5FED97E41430}">
      <formula1>0</formula1>
      <formula2>60</formula2>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J9:M12 O9:R12 T9:W12" xr:uid="{52A1703C-580E-4355-9230-6E9F788AC9C7}">
      <formula1>AND(J9 &gt;= 0, MOD(J9*10, 1) = 0, J9 &lt; 1000)</formula1>
    </dataValidation>
    <dataValidation type="custom" imeMode="halfAlpha" operator="greaterThanOrEqual" allowBlank="1" showInputMessage="1" showErrorMessage="1" errorTitle="入力エラー" error="0以上かつ小数第1位までの数値でご回答ください（500時間以上、3,000時間未満）。" prompt="0以上かつ小数第1位までの数値でご回答ください。" sqref="I82:L83" xr:uid="{31656A1C-334E-470E-9B33-C3C9089C9D15}">
      <formula1>AND(I82 &gt;= 0, MOD(I82*10, 1) = 0,I82 &gt;= 500, I82 &lt; 3000)</formula1>
    </dataValidation>
    <dataValidation type="custom" imeMode="halfAlpha" operator="greaterThanOrEqual" allowBlank="1" showInputMessage="1" showErrorMessage="1" errorTitle="入力エラー" error="0以上かつ小数第1位までの数値でご回答ください（60時間未満）。" prompt="0以上かつ小数第1位までの数値でご回答ください。" sqref="I84:L85" xr:uid="{56F9C251-CBD9-4B4C-9059-F1A33B1D0BF8}">
      <formula1>AND(I84 &gt;= 0, MOD(I84*10, 1) = 0, I84 &lt; 60)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AA110:AE113" xr:uid="{64481727-7FC7-4800-A2FF-74AFF297299F}">
      <formula1>AND(AA110 &gt;= 0, MOD(AA110*10, 1) = 0, AA110 &lt;=100)</formula1>
    </dataValidation>
    <dataValidation type="custom" imeMode="halfAlpha" operator="greaterThanOrEqual" allowBlank="1" showInputMessage="1" showErrorMessage="1" errorTitle="入力エラー" error="0以上かつ小数第1位までの数値でご回答ください（100日未満）。" prompt="0以上かつ小数第1位までの数値でご回答ください。" sqref="G208:K210 M208:Q210" xr:uid="{2C4299C7-39FC-4481-9670-7A882CCE550D}">
      <formula1>AND(G208 &gt;= 0, MOD(G208*10, 1) = 0, G208 &lt; 100)</formula1>
    </dataValidation>
    <dataValidation type="whole" imeMode="halfAlpha" allowBlank="1" showInputMessage="1" showErrorMessage="1" errorTitle="入力エラー" error="0以上の整数でご回答ください（法定6週間以上、2桁以下）。" prompt="0以上の整数でご回答ください。" sqref="I346:L346" xr:uid="{FE679044-C3D4-4AFF-A869-7460960C96F0}">
      <formula1>6</formula1>
      <formula2>99</formula2>
    </dataValidation>
    <dataValidation type="whole" imeMode="halfAlpha" allowBlank="1" showInputMessage="1" showErrorMessage="1" errorTitle="入力エラー" error="0以上の整数でご回答ください（法定8週間以上、2桁以下）。" prompt="0以上の整数でご回答ください。" sqref="P346:S346" xr:uid="{F15C32F5-12BE-4844-AA74-7BFBBEF6EEB7}">
      <formula1>8</formula1>
      <formula2>99</formula2>
    </dataValidation>
    <dataValidation type="whole" imeMode="halfAlpha" allowBlank="1" showInputMessage="1" showErrorMessage="1" errorTitle="入力エラー" error="0以上の整数でご回答ください（60歳以上、120歳以下）。" prompt="0以上の整数でご回答ください。" sqref="H618:K618 U624:X624" xr:uid="{86A52DFE-43E7-48BA-B2CB-9FA8D9D9D298}">
      <formula1>60</formula1>
      <formula2>120</formula2>
    </dataValidation>
    <dataValidation type="custom" imeMode="halfAlpha" operator="greaterThanOrEqual" allowBlank="1" showInputMessage="1" showErrorMessage="1" errorTitle="入力エラー" error="0以上かつ小数点1位までの数値でご回答ください（3桁以下）。" prompt="0以上かつ小数第1位までの数値でご回答ください。" sqref="V551:Z551 L551:P551" xr:uid="{B891678C-6275-4278-AA3D-91F260A2D442}">
      <formula1>AND(L551 &gt;= 0, MOD(L551*10, 1) = 0,L551 &lt;1000)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L373:X373 L381:X381 L389:X389" xr:uid="{3612B8E1-D517-4DB1-A6CC-5B7BB6272524}">
      <formula1>AND(L373 &gt;= 0, MOD(L373*10, 1) = 0,L373&lt;1000)</formula1>
    </dataValidation>
    <dataValidation type="custom" imeMode="halfAlpha" operator="greaterThanOrEqual" allowBlank="1" showInputMessage="1" showErrorMessage="1" errorTitle="入力エラー" error="0以上かつ小数第2位までの数値でご回答ください。（3桁以下）" prompt="0以上かつ小数第2位までの数値でご回答ください。" sqref="I710:M710 R710:V710 AA710:AE710" xr:uid="{42A9D462-A238-4A4B-9814-2C51542E0746}">
      <formula1>AND(I710 &gt;= 0, MOD(I710*100, 1) = 0,I710&lt;1000)</formula1>
    </dataValidation>
    <dataValidation type="whole" imeMode="halfAlpha" allowBlank="1" showInputMessage="1" showErrorMessage="1" errorTitle="入力エラー" error="0以上の整数でご回答ください（15万円以上、14桁以下）。" prompt="0以上の整数でご回答ください。" sqref="S71:W72 M71:Q72 G71:K72" xr:uid="{4EEC9988-DA6A-4630-A57E-68EC3F97941E}">
      <formula1>150000</formula1>
      <formula2>99999999999999</formula2>
    </dataValidation>
    <dataValidation type="custom" imeMode="halfAlpha" operator="greaterThanOrEqual" allowBlank="1" showInputMessage="1" showErrorMessage="1" errorTitle="入力エラー" error="0以上かつ小数第2位までの数値でご回答ください（最大100％）。" prompt="0以上かつ小数第2位までの数値でご回答ください。" sqref="I182:M182 O182:S182 U182:Y182" xr:uid="{BA65B027-E2D1-4395-877D-9109A52FD7DF}">
      <formula1>AND(I182 &gt;= 0, MOD(I182*100, 1) = 0, I182&lt;=100)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V369:X372 V377:X380 V385:X388" xr:uid="{389CCB8D-43D6-4BE3-81BD-7ACCDFC8A38A}">
      <formula1>AND(V369 &gt;= 0, MOD(V369*10, 1) = 0, V369&lt;1000)</formula1>
    </dataValidation>
    <dataValidation type="whole" imeMode="halfAlpha" allowBlank="1" showInputMessage="1" showErrorMessage="1" errorTitle="入力エラー" error="0以上の整数でご回答ください（3桁以下）。" prompt="0以上の整数でご回答ください。" sqref="U625:X626 AD625:AG625" xr:uid="{63D4D443-5B58-4F2A-ABB3-E933B5B1ED74}">
      <formula1>0</formula1>
      <formula2>999</formula2>
    </dataValidation>
    <dataValidation type="whole" imeMode="halfAlpha" allowBlank="1" showInputMessage="1" showErrorMessage="1" errorTitle="入力エラー" error="0以上の整数でご回答ください（200万円以上、3,500万円以下）。" prompt="0以上の整数でご回答ください。" sqref="J13:M14 O13:R14 T13:W14" xr:uid="{F5AA4D04-6078-4180-9036-E16E3DB5832A}">
      <formula1>2000000</formula1>
      <formula2>35000000</formula2>
    </dataValidation>
    <dataValidation type="custom" imeMode="halfAlpha" operator="greaterThanOrEqual" allowBlank="1" showInputMessage="1" showErrorMessage="1" errorTitle="入力エラー" error="0以上かつ小数1位までの数値でご回答ください（3桁以下）。" prompt="0以上かつ小数第1位までの数値でご回答ください。" sqref="AF216" xr:uid="{313CB7CF-9014-4CEF-8BB1-DDA63A23068C}">
      <formula1>AND(AF216 &gt;= 0, MOD(AF216*10, 1) = 0,AF216 &lt;1000)</formula1>
    </dataValidation>
    <dataValidation type="textLength" allowBlank="1" showInputMessage="1" showErrorMessage="1" errorTitle="入力エラー" error="上限文字数を超過しています。20文字以内でご回答ください。" prompt="「20YY年MM月」もしくは「20YY年」の形式でご回答ください。" sqref="AD141:AG141" xr:uid="{4AA106FD-BE5C-49CC-BEC8-6F421700566F}">
      <formula1>0</formula1>
      <formula2>20</formula2>
    </dataValidation>
    <dataValidation type="custom" imeMode="halfAlpha" operator="greaterThanOrEqual" allowBlank="1" showInputMessage="1" showErrorMessage="1" errorTitle="入力エラー" error="0以上かつ小数第1位までの数値でご回答ください。" prompt="0以上かつ小数第1位までの数値でご回答ください。" sqref="P520:T520 AA520:AE520" xr:uid="{7CE7D5D1-FE51-4F04-B131-20F78DE9753B}">
      <formula1>AND(P520 &gt;= 0, MOD(P520*10, 1) = 0, P520&lt;99999999999)</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S208:W210 V278:Z278 L278:P278" xr:uid="{E613579D-CBF3-401B-853F-07E731504316}">
      <formula1>AND(L208 &gt;= 0, MOD(L208*10, 1) = 0,L208 &lt;1000)</formula1>
    </dataValidation>
  </dataValidations>
  <pageMargins left="0.25" right="0.25" top="0.75" bottom="0.75" header="0.3" footer="0.3"/>
  <pageSetup paperSize="8"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7547" stopIfTrue="1" id="{5B4B52B1-24CA-431E-AF91-5DD0284DE2AC}">
            <xm:f>NOT(AND(LEN(C27)=LEN(前回データ!C27),IF(LEN(C27)=0,TRUE,EXACT(C27,前回データ!C27))))</xm:f>
            <x14:dxf>
              <fill>
                <patternFill>
                  <bgColor rgb="FFFBE2D5"/>
                </patternFill>
              </fill>
            </x14:dxf>
          </x14:cfRule>
          <xm:sqref>C27</xm:sqref>
        </x14:conditionalFormatting>
        <x14:conditionalFormatting xmlns:xm="http://schemas.microsoft.com/office/excel/2006/main">
          <x14:cfRule type="expression" priority="7576" stopIfTrue="1" id="{A2F5D6D6-FD56-4548-ADA6-7CE8DCB848F0}">
            <xm:f>NOT(AND(LEN(C33)=LEN(前回データ!C33),IF(LEN(C33)=0,TRUE,EXACT(C33,前回データ!C33))))</xm:f>
            <x14:dxf>
              <fill>
                <patternFill>
                  <bgColor rgb="FFFBE2D5"/>
                </patternFill>
              </fill>
            </x14:dxf>
          </x14:cfRule>
          <xm:sqref>C33</xm:sqref>
        </x14:conditionalFormatting>
        <x14:conditionalFormatting xmlns:xm="http://schemas.microsoft.com/office/excel/2006/main">
          <x14:cfRule type="expression" priority="8079" stopIfTrue="1" id="{2DD8AE66-C9C3-4FA4-A0A3-550F5993E2AA}">
            <xm:f>NOT(AND(LEN(C96)=LEN(前回データ!C96),IF(LEN(C96)=0,TRUE,EXACT(C96,前回データ!C96))))</xm:f>
            <x14:dxf>
              <fill>
                <patternFill>
                  <bgColor rgb="FFFBE2D5"/>
                </patternFill>
              </fill>
            </x14:dxf>
          </x14:cfRule>
          <xm:sqref>C96</xm:sqref>
        </x14:conditionalFormatting>
        <x14:conditionalFormatting xmlns:xm="http://schemas.microsoft.com/office/excel/2006/main">
          <x14:cfRule type="expression" priority="8453" stopIfTrue="1" id="{87CEEA75-9A9A-44E1-9B64-78E81B63186D}">
            <xm:f>NOT(AND(LEN(C138)=LEN(前回データ!C138),IF(LEN(C138)=0,TRUE,EXACT(C138,前回データ!C138))))</xm:f>
            <x14:dxf>
              <fill>
                <patternFill>
                  <bgColor rgb="FFFBE2D5"/>
                </patternFill>
              </fill>
            </x14:dxf>
          </x14:cfRule>
          <xm:sqref>C138</xm:sqref>
        </x14:conditionalFormatting>
        <x14:conditionalFormatting xmlns:xm="http://schemas.microsoft.com/office/excel/2006/main">
          <x14:cfRule type="expression" priority="8572" stopIfTrue="1" id="{C61109C1-EB5F-4575-869F-CB485039D754}">
            <xm:f>NOT(AND(LEN(C148)=LEN(前回データ!C148),IF(LEN(C148)=0,TRUE,EXACT(C148,前回データ!C148))))</xm:f>
            <x14:dxf>
              <fill>
                <patternFill>
                  <bgColor rgb="FFFBE2D5"/>
                </patternFill>
              </fill>
            </x14:dxf>
          </x14:cfRule>
          <xm:sqref>C148</xm:sqref>
        </x14:conditionalFormatting>
        <x14:conditionalFormatting xmlns:xm="http://schemas.microsoft.com/office/excel/2006/main">
          <x14:cfRule type="expression" priority="8601" stopIfTrue="1" id="{2677494F-CFAA-476B-97AD-A00E4ABDD4F0}">
            <xm:f>NOT(AND(LEN(C153)=LEN(前回データ!C153),IF(LEN(C153)=0,TRUE,EXACT(C153,前回データ!C153))))</xm:f>
            <x14:dxf>
              <fill>
                <patternFill>
                  <bgColor rgb="FFFBE2D5"/>
                </patternFill>
              </fill>
            </x14:dxf>
          </x14:cfRule>
          <xm:sqref>C153</xm:sqref>
        </x14:conditionalFormatting>
        <x14:conditionalFormatting xmlns:xm="http://schemas.microsoft.com/office/excel/2006/main">
          <x14:cfRule type="expression" priority="9048" stopIfTrue="1" id="{4EB07BD3-9991-4572-8595-0E086775CC9A}">
            <xm:f>NOT(AND(LEN(C193)=LEN(前回データ!C193),IF(LEN(C193)=0,TRUE,EXACT(C193,前回データ!C193))))</xm:f>
            <x14:dxf>
              <fill>
                <patternFill>
                  <bgColor rgb="FFFBE2D5"/>
                </patternFill>
              </fill>
            </x14:dxf>
          </x14:cfRule>
          <xm:sqref>C193</xm:sqref>
        </x14:conditionalFormatting>
        <x14:conditionalFormatting xmlns:xm="http://schemas.microsoft.com/office/excel/2006/main">
          <x14:cfRule type="expression" priority="10150" stopIfTrue="1" id="{1D3418A5-9F9F-4048-90D2-59CD0F4A3A70}">
            <xm:f>NOT(AND(LEN(C266)=LEN(前回データ!C266),IF(LEN(C266)=0,TRUE,EXACT(C266,前回データ!C266))))</xm:f>
            <x14:dxf>
              <fill>
                <patternFill>
                  <bgColor rgb="FFFBE2D5"/>
                </patternFill>
              </fill>
            </x14:dxf>
          </x14:cfRule>
          <xm:sqref>C266</xm:sqref>
        </x14:conditionalFormatting>
        <x14:conditionalFormatting xmlns:xm="http://schemas.microsoft.com/office/excel/2006/main">
          <x14:cfRule type="expression" priority="10376" stopIfTrue="1" id="{4AB4DD36-2C58-4D8E-8066-612594662BA0}">
            <xm:f>NOT(AND(LEN(C288)=LEN(前回データ!C288),IF(LEN(C288)=0,TRUE,EXACT(C288,前回データ!C288))))</xm:f>
            <x14:dxf>
              <fill>
                <patternFill>
                  <bgColor rgb="FFFBE2D5"/>
                </patternFill>
              </fill>
            </x14:dxf>
          </x14:cfRule>
          <xm:sqref>C288</xm:sqref>
        </x14:conditionalFormatting>
        <x14:conditionalFormatting xmlns:xm="http://schemas.microsoft.com/office/excel/2006/main">
          <x14:cfRule type="expression" priority="11363" stopIfTrue="1" id="{B7EA3B1A-1E28-41E1-AD5B-327181C4F531}">
            <xm:f>NOT(AND(LEN(C353)=LEN(前回データ!C353),IF(LEN(C353)=0,TRUE,EXACT(C353,前回データ!C353))))</xm:f>
            <x14:dxf>
              <fill>
                <patternFill>
                  <bgColor rgb="FFFBE2D5"/>
                </patternFill>
              </fill>
            </x14:dxf>
          </x14:cfRule>
          <xm:sqref>C353</xm:sqref>
        </x14:conditionalFormatting>
        <x14:conditionalFormatting xmlns:xm="http://schemas.microsoft.com/office/excel/2006/main">
          <x14:cfRule type="expression" priority="11388" stopIfTrue="1" id="{98B2DF9A-7223-44CE-A369-7B7686D3BCD3}">
            <xm:f>NOT(AND(LEN(C358)=LEN(前回データ!C358),IF(LEN(C358)=0,TRUE,EXACT(C358,前回データ!C358))))</xm:f>
            <x14:dxf>
              <fill>
                <patternFill>
                  <bgColor rgb="FFFBE2D5"/>
                </patternFill>
              </fill>
            </x14:dxf>
          </x14:cfRule>
          <xm:sqref>C358</xm:sqref>
        </x14:conditionalFormatting>
        <x14:conditionalFormatting xmlns:xm="http://schemas.microsoft.com/office/excel/2006/main">
          <x14:cfRule type="expression" priority="11774" stopIfTrue="1" id="{7C35444C-8971-45F9-881F-5AE6A398D9ED}">
            <xm:f>NOT(AND(LEN(C404)=LEN(前回データ!C404),IF(LEN(C404)=0,TRUE,EXACT(C404,前回データ!C404))))</xm:f>
            <x14:dxf>
              <fill>
                <patternFill>
                  <bgColor rgb="FFFBE2D5"/>
                </patternFill>
              </fill>
            </x14:dxf>
          </x14:cfRule>
          <xm:sqref>C404</xm:sqref>
        </x14:conditionalFormatting>
        <x14:conditionalFormatting xmlns:xm="http://schemas.microsoft.com/office/excel/2006/main">
          <x14:cfRule type="expression" priority="11854" stopIfTrue="1" id="{B4C5DC53-6175-4A5A-9341-ED5698AAC1D5}">
            <xm:f>NOT(AND(LEN(C419)=LEN(前回データ!C419),IF(LEN(C419)=0,TRUE,EXACT(C419,前回データ!C419))))</xm:f>
            <x14:dxf>
              <fill>
                <patternFill>
                  <bgColor rgb="FFFBE2D5"/>
                </patternFill>
              </fill>
            </x14:dxf>
          </x14:cfRule>
          <xm:sqref>C419</xm:sqref>
        </x14:conditionalFormatting>
        <x14:conditionalFormatting xmlns:xm="http://schemas.microsoft.com/office/excel/2006/main">
          <x14:cfRule type="expression" priority="11954" stopIfTrue="1" id="{1AFB6D61-9749-4BAF-8AA8-EC4AAED82F0C}">
            <xm:f>NOT(AND(LEN(C431)=LEN(前回データ!C431),IF(LEN(C431)=0,TRUE,EXACT(C431,前回データ!C431))))</xm:f>
            <x14:dxf>
              <fill>
                <patternFill>
                  <bgColor rgb="FFFBE2D5"/>
                </patternFill>
              </fill>
            </x14:dxf>
          </x14:cfRule>
          <xm:sqref>C431:C434</xm:sqref>
        </x14:conditionalFormatting>
        <x14:conditionalFormatting xmlns:xm="http://schemas.microsoft.com/office/excel/2006/main">
          <x14:cfRule type="expression" priority="12413" stopIfTrue="1" id="{A0E514ED-E0FE-483F-8B72-C37753A6C64C}">
            <xm:f>NOT(AND(LEN(C481)=LEN(前回データ!C481),IF(LEN(C481)=0,TRUE,EXACT(C481,前回データ!C481))))</xm:f>
            <x14:dxf>
              <fill>
                <patternFill>
                  <bgColor rgb="FFFBE2D5"/>
                </patternFill>
              </fill>
            </x14:dxf>
          </x14:cfRule>
          <xm:sqref>C481</xm:sqref>
        </x14:conditionalFormatting>
        <x14:conditionalFormatting xmlns:xm="http://schemas.microsoft.com/office/excel/2006/main">
          <x14:cfRule type="expression" priority="12442" stopIfTrue="1" id="{47F73A02-7E9C-42F9-A8D3-4F13E11CFAB2}">
            <xm:f>NOT(AND(LEN(C486)=LEN(前回データ!C486),IF(LEN(C486)=0,TRUE,EXACT(C486,前回データ!C486))))</xm:f>
            <x14:dxf>
              <fill>
                <patternFill>
                  <bgColor rgb="FFFBE2D5"/>
                </patternFill>
              </fill>
            </x14:dxf>
          </x14:cfRule>
          <xm:sqref>C486</xm:sqref>
        </x14:conditionalFormatting>
        <x14:conditionalFormatting xmlns:xm="http://schemas.microsoft.com/office/excel/2006/main">
          <x14:cfRule type="expression" priority="12570" stopIfTrue="1" id="{0993E998-10E4-4A12-BD14-48B8035FE95B}">
            <xm:f>NOT(AND(LEN(C497)=LEN(前回データ!C497),IF(LEN(C497)=0,TRUE,EXACT(C497,前回データ!C497))))</xm:f>
            <x14:dxf>
              <fill>
                <patternFill>
                  <bgColor rgb="FFFBE2D5"/>
                </patternFill>
              </fill>
            </x14:dxf>
          </x14:cfRule>
          <xm:sqref>C497</xm:sqref>
        </x14:conditionalFormatting>
        <x14:conditionalFormatting xmlns:xm="http://schemas.microsoft.com/office/excel/2006/main">
          <x14:cfRule type="expression" priority="12670" stopIfTrue="1" id="{0A8C6630-6BD4-464F-897B-462789E8D3AE}">
            <xm:f>NOT(AND(LEN(C510)=LEN(前回データ!C510),IF(LEN(C510)=0,TRUE,EXACT(C510,前回データ!C510))))</xm:f>
            <x14:dxf>
              <fill>
                <patternFill>
                  <bgColor rgb="FFFBE2D5"/>
                </patternFill>
              </fill>
            </x14:dxf>
          </x14:cfRule>
          <xm:sqref>C510</xm:sqref>
        </x14:conditionalFormatting>
        <x14:conditionalFormatting xmlns:xm="http://schemas.microsoft.com/office/excel/2006/main">
          <x14:cfRule type="expression" priority="12699" stopIfTrue="1" id="{6F653DDB-C29B-473B-B881-C29231A27131}">
            <xm:f>NOT(AND(LEN(C515)=LEN(前回データ!C515),IF(LEN(C515)=0,TRUE,EXACT(C515,前回データ!C515))))</xm:f>
            <x14:dxf>
              <fill>
                <patternFill>
                  <bgColor rgb="FFFBE2D5"/>
                </patternFill>
              </fill>
            </x14:dxf>
          </x14:cfRule>
          <xm:sqref>C515</xm:sqref>
        </x14:conditionalFormatting>
        <x14:conditionalFormatting xmlns:xm="http://schemas.microsoft.com/office/excel/2006/main">
          <x14:cfRule type="expression" priority="12738" stopIfTrue="1" id="{91ACE1E0-0331-484F-AAF6-1F2EADACE566}">
            <xm:f>NOT(AND(LEN(C520)=LEN(前回データ!C520),IF(LEN(C520)=0,TRUE,EXACT(C520,前回データ!C520))))</xm:f>
            <x14:dxf>
              <fill>
                <patternFill>
                  <bgColor rgb="FFFBE2D5"/>
                </patternFill>
              </fill>
            </x14:dxf>
          </x14:cfRule>
          <xm:sqref>C520</xm:sqref>
        </x14:conditionalFormatting>
        <x14:conditionalFormatting xmlns:xm="http://schemas.microsoft.com/office/excel/2006/main">
          <x14:cfRule type="expression" priority="12843" stopIfTrue="1" id="{B6585E6C-1AF7-486A-A95C-942C83A9D719}">
            <xm:f>NOT(AND(LEN(C530)=LEN(前回データ!C530),IF(LEN(C530)=0,TRUE,EXACT(C530,前回データ!C530))))</xm:f>
            <x14:dxf>
              <fill>
                <patternFill>
                  <bgColor rgb="FFFBE2D5"/>
                </patternFill>
              </fill>
            </x14:dxf>
          </x14:cfRule>
          <xm:sqref>C530</xm:sqref>
        </x14:conditionalFormatting>
        <x14:conditionalFormatting xmlns:xm="http://schemas.microsoft.com/office/excel/2006/main">
          <x14:cfRule type="expression" priority="12872" stopIfTrue="1" id="{9E76D568-31AB-4A28-AB75-3188DCF4AE58}">
            <xm:f>NOT(AND(LEN(C535)=LEN(前回データ!C535),IF(LEN(C535)=0,TRUE,EXACT(C535,前回データ!C535))))</xm:f>
            <x14:dxf>
              <fill>
                <patternFill>
                  <bgColor rgb="FFFBE2D5"/>
                </patternFill>
              </fill>
            </x14:dxf>
          </x14:cfRule>
          <xm:sqref>C535</xm:sqref>
        </x14:conditionalFormatting>
        <x14:conditionalFormatting xmlns:xm="http://schemas.microsoft.com/office/excel/2006/main">
          <x14:cfRule type="expression" priority="12905" stopIfTrue="1" id="{337E35D8-2454-45B8-8B82-FB3360799F32}">
            <xm:f>NOT(AND(LEN(C540)=LEN(前回データ!C540),IF(LEN(C540)=0,TRUE,EXACT(C540,前回データ!C540))))</xm:f>
            <x14:dxf>
              <fill>
                <patternFill>
                  <bgColor rgb="FFFBE2D5"/>
                </patternFill>
              </fill>
            </x14:dxf>
          </x14:cfRule>
          <xm:sqref>C540:C542</xm:sqref>
        </x14:conditionalFormatting>
        <x14:conditionalFormatting xmlns:xm="http://schemas.microsoft.com/office/excel/2006/main">
          <x14:cfRule type="expression" priority="12937" stopIfTrue="1" id="{75C9A41F-F0BA-4AE7-8C15-04C5966DF3DF}">
            <xm:f>NOT(AND(LEN(C546)=LEN(前回データ!C546),IF(LEN(C546)=0,TRUE,EXACT(C546,前回データ!C546))))</xm:f>
            <x14:dxf>
              <fill>
                <patternFill>
                  <bgColor rgb="FFFBE2D5"/>
                </patternFill>
              </fill>
            </x14:dxf>
          </x14:cfRule>
          <xm:sqref>C546</xm:sqref>
        </x14:conditionalFormatting>
        <x14:conditionalFormatting xmlns:xm="http://schemas.microsoft.com/office/excel/2006/main">
          <x14:cfRule type="expression" priority="13122" stopIfTrue="1" id="{CD52FEFA-776F-43D2-A248-D71A0FFAD30D}">
            <xm:f>NOT(AND(LEN(C565)=LEN(前回データ!C565),IF(LEN(C565)=0,TRUE,EXACT(C565,前回データ!C565))))</xm:f>
            <x14:dxf>
              <fill>
                <patternFill>
                  <bgColor rgb="FFFBE2D5"/>
                </patternFill>
              </fill>
            </x14:dxf>
          </x14:cfRule>
          <xm:sqref>C565</xm:sqref>
        </x14:conditionalFormatting>
        <x14:conditionalFormatting xmlns:xm="http://schemas.microsoft.com/office/excel/2006/main">
          <x14:cfRule type="expression" priority="13283" stopIfTrue="1" id="{A60E4CA2-25A6-4ED4-A676-7F8D9BA78753}">
            <xm:f>NOT(AND(LEN(C577)=LEN(前回データ!C577),IF(LEN(C577)=0,TRUE,EXACT(C577,前回データ!C577))))</xm:f>
            <x14:dxf>
              <fill>
                <patternFill>
                  <bgColor rgb="FFFBE2D5"/>
                </patternFill>
              </fill>
            </x14:dxf>
          </x14:cfRule>
          <xm:sqref>C577</xm:sqref>
        </x14:conditionalFormatting>
        <x14:conditionalFormatting xmlns:xm="http://schemas.microsoft.com/office/excel/2006/main">
          <x14:cfRule type="expression" priority="13312" stopIfTrue="1" id="{182C363B-90F7-4597-9996-9F4A391B1F8F}">
            <xm:f>NOT(AND(LEN(C582)=LEN(前回データ!C582),IF(LEN(C582)=0,TRUE,EXACT(C582,前回データ!C582))))</xm:f>
            <x14:dxf>
              <fill>
                <patternFill>
                  <bgColor rgb="FFFBE2D5"/>
                </patternFill>
              </fill>
            </x14:dxf>
          </x14:cfRule>
          <xm:sqref>C582</xm:sqref>
        </x14:conditionalFormatting>
        <x14:conditionalFormatting xmlns:xm="http://schemas.microsoft.com/office/excel/2006/main">
          <x14:cfRule type="expression" priority="13341" stopIfTrue="1" id="{5394748C-77C7-4DFC-B765-4394F5932908}">
            <xm:f>NOT(AND(LEN(C591)=LEN(前回データ!C591),IF(LEN(C591)=0,TRUE,EXACT(C591,前回データ!C591))))</xm:f>
            <x14:dxf>
              <fill>
                <patternFill>
                  <bgColor rgb="FFFBE2D5"/>
                </patternFill>
              </fill>
            </x14:dxf>
          </x14:cfRule>
          <xm:sqref>C591</xm:sqref>
        </x14:conditionalFormatting>
        <x14:conditionalFormatting xmlns:xm="http://schemas.microsoft.com/office/excel/2006/main">
          <x14:cfRule type="expression" priority="13474" stopIfTrue="1" id="{F2518DDC-05A2-4C7A-B10D-335BC8A2FF2C}">
            <xm:f>NOT(AND(LEN(C602)=LEN(前回データ!C602),IF(LEN(C602)=0,TRUE,EXACT(C602,前回データ!C602))))</xm:f>
            <x14:dxf>
              <fill>
                <patternFill>
                  <bgColor rgb="FFFBE2D5"/>
                </patternFill>
              </fill>
            </x14:dxf>
          </x14:cfRule>
          <xm:sqref>C602:C604</xm:sqref>
        </x14:conditionalFormatting>
        <x14:conditionalFormatting xmlns:xm="http://schemas.microsoft.com/office/excel/2006/main">
          <x14:cfRule type="expression" priority="13506" stopIfTrue="1" id="{09E339D1-3E9E-44C9-9769-B5B3CF207BB7}">
            <xm:f>NOT(AND(LEN(C608)=LEN(前回データ!C608),IF(LEN(C608)=0,TRUE,EXACT(C608,前回データ!C608))))</xm:f>
            <x14:dxf>
              <fill>
                <patternFill>
                  <bgColor rgb="FFFBE2D5"/>
                </patternFill>
              </fill>
            </x14:dxf>
          </x14:cfRule>
          <xm:sqref>C608</xm:sqref>
        </x14:conditionalFormatting>
        <x14:conditionalFormatting xmlns:xm="http://schemas.microsoft.com/office/excel/2006/main">
          <x14:cfRule type="expression" priority="13535" stopIfTrue="1" id="{A89051CC-B8B8-4DF2-B937-1714F654AFCC}">
            <xm:f>NOT(AND(LEN(C613)=LEN(前回データ!C613),IF(LEN(C613)=0,TRUE,EXACT(C613,前回データ!C613))))</xm:f>
            <x14:dxf>
              <fill>
                <patternFill>
                  <bgColor rgb="FFFBE2D5"/>
                </patternFill>
              </fill>
            </x14:dxf>
          </x14:cfRule>
          <xm:sqref>C613</xm:sqref>
        </x14:conditionalFormatting>
        <x14:conditionalFormatting xmlns:xm="http://schemas.microsoft.com/office/excel/2006/main">
          <x14:cfRule type="expression" priority="13564" stopIfTrue="1" id="{E50DB256-0F09-42E7-A29F-EA213EC2C49B}">
            <xm:f>NOT(AND(LEN(C618)=LEN(前回データ!C618),IF(LEN(C618)=0,TRUE,EXACT(C618,前回データ!C618))))</xm:f>
            <x14:dxf>
              <fill>
                <patternFill>
                  <bgColor rgb="FFFBE2D5"/>
                </patternFill>
              </fill>
            </x14:dxf>
          </x14:cfRule>
          <xm:sqref>C618</xm:sqref>
        </x14:conditionalFormatting>
        <x14:conditionalFormatting xmlns:xm="http://schemas.microsoft.com/office/excel/2006/main">
          <x14:cfRule type="expression" priority="13683" stopIfTrue="1" id="{8275604E-CD52-43B6-B430-B3D760B067B0}">
            <xm:f>NOT(AND(LEN(C639)=LEN(前回データ!C639),IF(LEN(C639)=0,TRUE,EXACT(C639,前回データ!C639))))</xm:f>
            <x14:dxf>
              <fill>
                <patternFill>
                  <bgColor rgb="FFFBE2D5"/>
                </patternFill>
              </fill>
            </x14:dxf>
          </x14:cfRule>
          <xm:sqref>C639</xm:sqref>
        </x14:conditionalFormatting>
        <x14:conditionalFormatting xmlns:xm="http://schemas.microsoft.com/office/excel/2006/main">
          <x14:cfRule type="expression" priority="13712" stopIfTrue="1" id="{66F5AADA-F942-4B79-B2D6-7E6E3A578382}">
            <xm:f>NOT(AND(LEN(C644)=LEN(前回データ!C644),IF(LEN(C644)=0,TRUE,EXACT(C644,前回データ!C644))))</xm:f>
            <x14:dxf>
              <fill>
                <patternFill>
                  <bgColor rgb="FFFBE2D5"/>
                </patternFill>
              </fill>
            </x14:dxf>
          </x14:cfRule>
          <xm:sqref>C644</xm:sqref>
        </x14:conditionalFormatting>
        <x14:conditionalFormatting xmlns:xm="http://schemas.microsoft.com/office/excel/2006/main">
          <x14:cfRule type="expression" priority="13741" stopIfTrue="1" id="{BC0B4690-C8A8-4F33-AA83-9FC2F9A27B6F}">
            <xm:f>NOT(AND(LEN(C649)=LEN(前回データ!C649),IF(LEN(C649)=0,TRUE,EXACT(C649,前回データ!C649))))</xm:f>
            <x14:dxf>
              <fill>
                <patternFill>
                  <bgColor rgb="FFFBE2D5"/>
                </patternFill>
              </fill>
            </x14:dxf>
          </x14:cfRule>
          <xm:sqref>C649</xm:sqref>
        </x14:conditionalFormatting>
        <x14:conditionalFormatting xmlns:xm="http://schemas.microsoft.com/office/excel/2006/main">
          <x14:cfRule type="expression" priority="13770" stopIfTrue="1" id="{790B0DDF-32D9-417E-9A37-9B5003F0519E}">
            <xm:f>NOT(AND(LEN(C655)=LEN(前回データ!C655),IF(LEN(C655)=0,TRUE,EXACT(C655,前回データ!C655))))</xm:f>
            <x14:dxf>
              <fill>
                <patternFill>
                  <bgColor rgb="FFFBE2D5"/>
                </patternFill>
              </fill>
            </x14:dxf>
          </x14:cfRule>
          <xm:sqref>C655</xm:sqref>
        </x14:conditionalFormatting>
        <x14:conditionalFormatting xmlns:xm="http://schemas.microsoft.com/office/excel/2006/main">
          <x14:cfRule type="expression" priority="13799" stopIfTrue="1" id="{D81697EB-0279-4CF7-A704-51B25F24B221}">
            <xm:f>NOT(AND(LEN(C660)=LEN(前回データ!C660),IF(LEN(C660)=0,TRUE,EXACT(C660,前回データ!C660))))</xm:f>
            <x14:dxf>
              <fill>
                <patternFill>
                  <bgColor rgb="FFFBE2D5"/>
                </patternFill>
              </fill>
            </x14:dxf>
          </x14:cfRule>
          <xm:sqref>C660</xm:sqref>
        </x14:conditionalFormatting>
        <x14:conditionalFormatting xmlns:xm="http://schemas.microsoft.com/office/excel/2006/main">
          <x14:cfRule type="expression" priority="13830" stopIfTrue="1" id="{8577CC18-E011-4076-B463-572524BADFBA}">
            <xm:f>NOT(AND(LEN(C665)=LEN(前回データ!C665),IF(LEN(C665)=0,TRUE,EXACT(C665,前回データ!C665))))</xm:f>
            <x14:dxf>
              <fill>
                <patternFill>
                  <bgColor rgb="FFFBE2D5"/>
                </patternFill>
              </fill>
            </x14:dxf>
          </x14:cfRule>
          <xm:sqref>C665:C667</xm:sqref>
        </x14:conditionalFormatting>
        <x14:conditionalFormatting xmlns:xm="http://schemas.microsoft.com/office/excel/2006/main">
          <x14:cfRule type="expression" priority="13862" stopIfTrue="1" id="{2521CC2A-3E0D-48CC-B200-FFCCDC285349}">
            <xm:f>NOT(AND(LEN(C671)=LEN(前回データ!C671),IF(LEN(C671)=0,TRUE,EXACT(C671,前回データ!C671))))</xm:f>
            <x14:dxf>
              <fill>
                <patternFill>
                  <bgColor rgb="FFFBE2D5"/>
                </patternFill>
              </fill>
            </x14:dxf>
          </x14:cfRule>
          <xm:sqref>C671</xm:sqref>
        </x14:conditionalFormatting>
        <x14:conditionalFormatting xmlns:xm="http://schemas.microsoft.com/office/excel/2006/main">
          <x14:cfRule type="expression" priority="13893" stopIfTrue="1" id="{E06A87BC-ACC9-45D6-A2FA-071003D2BA97}">
            <xm:f>NOT(AND(LEN(C676)=LEN(前回データ!C676),IF(LEN(C676)=0,TRUE,EXACT(C676,前回データ!C676))))</xm:f>
            <x14:dxf>
              <fill>
                <patternFill>
                  <bgColor rgb="FFFBE2D5"/>
                </patternFill>
              </fill>
            </x14:dxf>
          </x14:cfRule>
          <xm:sqref>C676:C678</xm:sqref>
        </x14:conditionalFormatting>
        <x14:conditionalFormatting xmlns:xm="http://schemas.microsoft.com/office/excel/2006/main">
          <x14:cfRule type="expression" priority="13925" stopIfTrue="1" id="{D85978F9-004D-4062-B636-E574858CCEEC}">
            <xm:f>NOT(AND(LEN(C682)=LEN(前回データ!C682),IF(LEN(C682)=0,TRUE,EXACT(C682,前回データ!C682))))</xm:f>
            <x14:dxf>
              <fill>
                <patternFill>
                  <bgColor rgb="FFFBE2D5"/>
                </patternFill>
              </fill>
            </x14:dxf>
          </x14:cfRule>
          <xm:sqref>C682</xm:sqref>
        </x14:conditionalFormatting>
        <x14:conditionalFormatting xmlns:xm="http://schemas.microsoft.com/office/excel/2006/main">
          <x14:cfRule type="expression" priority="13954" stopIfTrue="1" id="{62E0178B-9A74-409E-8441-F7DE8C651DF6}">
            <xm:f>NOT(AND(LEN(C687)=LEN(前回データ!C687),IF(LEN(C687)=0,TRUE,EXACT(C687,前回データ!C687))))</xm:f>
            <x14:dxf>
              <fill>
                <patternFill>
                  <bgColor rgb="FFFBE2D5"/>
                </patternFill>
              </fill>
            </x14:dxf>
          </x14:cfRule>
          <xm:sqref>C687</xm:sqref>
        </x14:conditionalFormatting>
        <x14:conditionalFormatting xmlns:xm="http://schemas.microsoft.com/office/excel/2006/main">
          <x14:cfRule type="expression" priority="13983" stopIfTrue="1" id="{8FBC951F-DFF5-40BB-B359-264258D2CCB9}">
            <xm:f>NOT(AND(LEN(C695)=LEN(前回データ!C695),IF(LEN(C695)=0,TRUE,EXACT(C695,前回データ!C695))))</xm:f>
            <x14:dxf>
              <fill>
                <patternFill>
                  <bgColor rgb="FFFBE2D5"/>
                </patternFill>
              </fill>
            </x14:dxf>
          </x14:cfRule>
          <xm:sqref>C695</xm:sqref>
        </x14:conditionalFormatting>
        <x14:conditionalFormatting xmlns:xm="http://schemas.microsoft.com/office/excel/2006/main">
          <x14:cfRule type="expression" priority="14078" stopIfTrue="1" id="{C1F00099-6AE8-4735-947F-E3068E7DFE33}">
            <xm:f>NOT(AND(LEN(C705)=LEN(前回データ!C705),IF(LEN(C705)=0,TRUE,EXACT(C705,前回データ!C705))))</xm:f>
            <x14:dxf>
              <fill>
                <patternFill>
                  <bgColor rgb="FFFBE2D5"/>
                </patternFill>
              </fill>
            </x14:dxf>
          </x14:cfRule>
          <xm:sqref>C705</xm:sqref>
        </x14:conditionalFormatting>
        <x14:conditionalFormatting xmlns:xm="http://schemas.microsoft.com/office/excel/2006/main">
          <x14:cfRule type="expression" priority="14269" stopIfTrue="1" id="{8653616B-6152-48FC-97A8-03927F68D95A}">
            <xm:f>NOT(AND(LEN(C726)=LEN(前回データ!C726),IF(LEN(C726)=0,TRUE,EXACT(C726,前回データ!C726))))</xm:f>
            <x14:dxf>
              <fill>
                <patternFill>
                  <bgColor rgb="FFFBE2D5"/>
                </patternFill>
              </fill>
            </x14:dxf>
          </x14:cfRule>
          <xm:sqref>C726</xm:sqref>
        </x14:conditionalFormatting>
        <x14:conditionalFormatting xmlns:xm="http://schemas.microsoft.com/office/excel/2006/main">
          <x14:cfRule type="expression" priority="11803" stopIfTrue="1" id="{940A1662-F94E-4D39-9410-CC67BF1E33BB}">
            <xm:f>NOT(AND(LEN(C410)=LEN(前回データ!C410),IF(LEN(C410)=0,TRUE,EXACT(C410,前回データ!C410))))</xm:f>
            <x14:dxf>
              <fill>
                <patternFill>
                  <bgColor rgb="FFFBE2D5"/>
                </patternFill>
              </fill>
            </x14:dxf>
          </x14:cfRule>
          <xm:sqref>C410:E410</xm:sqref>
        </x14:conditionalFormatting>
        <x14:conditionalFormatting xmlns:xm="http://schemas.microsoft.com/office/excel/2006/main">
          <x14:cfRule type="expression" priority="7662" stopIfTrue="1" id="{4832FF69-7D6B-4887-B520-1923C111B75F}">
            <xm:f>NOT(AND(LEN(C43)=LEN(前回データ!C43),IF(LEN(C43)=0,TRUE,EXACT(C43,前回データ!C43))))</xm:f>
            <x14:dxf>
              <fill>
                <patternFill>
                  <bgColor rgb="FFFBE2D5"/>
                </patternFill>
              </fill>
            </x14:dxf>
          </x14:cfRule>
          <xm:sqref>C43:AI44</xm:sqref>
        </x14:conditionalFormatting>
        <x14:conditionalFormatting xmlns:xm="http://schemas.microsoft.com/office/excel/2006/main">
          <x14:cfRule type="expression" priority="7773" stopIfTrue="1" id="{F2CD08A4-F7C1-442F-BDB0-17298FF9E943}">
            <xm:f>NOT(AND(LEN(C64)=LEN(前回データ!C64),IF(LEN(C64)=0,TRUE,EXACT(C64,前回データ!C64))))</xm:f>
            <x14:dxf>
              <fill>
                <patternFill>
                  <bgColor rgb="FFFBE2D5"/>
                </patternFill>
              </fill>
            </x14:dxf>
          </x14:cfRule>
          <xm:sqref>C64:AI65</xm:sqref>
        </x14:conditionalFormatting>
        <x14:conditionalFormatting xmlns:xm="http://schemas.microsoft.com/office/excel/2006/main">
          <x14:cfRule type="expression" priority="7869" stopIfTrue="1" id="{9DB4788E-1D2D-4125-B6FD-CCA05BEFC92B}">
            <xm:f>NOT(AND(LEN(C75)=LEN(前回データ!C75),IF(LEN(C75)=0,TRUE,EXACT(C75,前回データ!C75))))</xm:f>
            <x14:dxf>
              <fill>
                <patternFill>
                  <bgColor rgb="FFFBE2D5"/>
                </patternFill>
              </fill>
            </x14:dxf>
          </x14:cfRule>
          <xm:sqref>C75:AI76</xm:sqref>
        </x14:conditionalFormatting>
        <x14:conditionalFormatting xmlns:xm="http://schemas.microsoft.com/office/excel/2006/main">
          <x14:cfRule type="expression" priority="8108" stopIfTrue="1" id="{6A17030D-BB26-46B5-81D0-311051CA7BEC}">
            <xm:f>NOT(AND(LEN(C101)=LEN(前回データ!C101),IF(LEN(C101)=0,TRUE,EXACT(C101,前回データ!C101))))</xm:f>
            <x14:dxf>
              <fill>
                <patternFill>
                  <bgColor rgb="FFFBE2D5"/>
                </patternFill>
              </fill>
            </x14:dxf>
          </x14:cfRule>
          <xm:sqref>C101:AI103</xm:sqref>
        </x14:conditionalFormatting>
        <x14:conditionalFormatting xmlns:xm="http://schemas.microsoft.com/office/excel/2006/main">
          <x14:cfRule type="expression" priority="8387" stopIfTrue="1" id="{722F3EF4-EBFC-41CE-9BD6-05B9A189B2DA}">
            <xm:f>NOT(AND(LEN(C130)=LEN(前回データ!C130),IF(LEN(C130)=0,TRUE,EXACT(C130,前回データ!C130))))</xm:f>
            <x14:dxf>
              <fill>
                <patternFill>
                  <bgColor rgb="FFFBE2D5"/>
                </patternFill>
              </fill>
            </x14:dxf>
          </x14:cfRule>
          <xm:sqref>C130:AI131</xm:sqref>
        </x14:conditionalFormatting>
        <x14:conditionalFormatting xmlns:xm="http://schemas.microsoft.com/office/excel/2006/main">
          <x14:cfRule type="expression" priority="8506" stopIfTrue="1" id="{ECE3F0C1-301D-4C84-B5C1-5C17A5275F4C}">
            <xm:f>NOT(AND(LEN(C143)=LEN(前回データ!C143),IF(LEN(C143)=0,TRUE,EXACT(C143,前回データ!C143))))</xm:f>
            <x14:dxf>
              <fill>
                <patternFill>
                  <bgColor rgb="FFFBE2D5"/>
                </patternFill>
              </fill>
            </x14:dxf>
          </x14:cfRule>
          <xm:sqref>C143:AI144</xm:sqref>
        </x14:conditionalFormatting>
        <x14:conditionalFormatting xmlns:xm="http://schemas.microsoft.com/office/excel/2006/main">
          <x14:cfRule type="expression" priority="8630" stopIfTrue="1" id="{8F3546D4-60CE-4B30-A3B3-6FD817670D59}">
            <xm:f>NOT(AND(LEN(C158)=LEN(前回データ!C158),IF(LEN(C158)=0,TRUE,EXACT(C158,前回データ!C158))))</xm:f>
            <x14:dxf>
              <fill>
                <patternFill>
                  <bgColor rgb="FFFBE2D5"/>
                </patternFill>
              </fill>
            </x14:dxf>
          </x14:cfRule>
          <xm:sqref>C158:AI159</xm:sqref>
        </x14:conditionalFormatting>
        <x14:conditionalFormatting xmlns:xm="http://schemas.microsoft.com/office/excel/2006/main">
          <x14:cfRule type="expression" priority="8696" stopIfTrue="1" id="{C84C9B29-2072-4155-903D-CDC033432EF4}">
            <xm:f>NOT(AND(LEN(C163)=LEN(前回データ!C163),IF(LEN(C163)=0,TRUE,EXACT(C163,前回データ!C163))))</xm:f>
            <x14:dxf>
              <fill>
                <patternFill>
                  <bgColor rgb="FFFBE2D5"/>
                </patternFill>
              </fill>
            </x14:dxf>
          </x14:cfRule>
          <xm:sqref>C163:AI164</xm:sqref>
        </x14:conditionalFormatting>
        <x14:conditionalFormatting xmlns:xm="http://schemas.microsoft.com/office/excel/2006/main">
          <x14:cfRule type="expression" priority="8762" stopIfTrue="1" id="{9EF98642-675C-481B-9F5F-7405B7207F17}">
            <xm:f>NOT(AND(LEN(C168)=LEN(前回データ!C168),IF(LEN(C168)=0,TRUE,EXACT(C168,前回データ!C168))))</xm:f>
            <x14:dxf>
              <fill>
                <patternFill>
                  <bgColor rgb="FFFBE2D5"/>
                </patternFill>
              </fill>
            </x14:dxf>
          </x14:cfRule>
          <xm:sqref>C168:AI169</xm:sqref>
        </x14:conditionalFormatting>
        <x14:conditionalFormatting xmlns:xm="http://schemas.microsoft.com/office/excel/2006/main">
          <x14:cfRule type="expression" priority="8828" stopIfTrue="1" id="{711FBAB0-8902-4841-90FC-D6D13543D68F}">
            <xm:f>NOT(AND(LEN(C173)=LEN(前回データ!C173),IF(LEN(C173)=0,TRUE,EXACT(C173,前回データ!C173))))</xm:f>
            <x14:dxf>
              <fill>
                <patternFill>
                  <bgColor rgb="FFFBE2D5"/>
                </patternFill>
              </fill>
            </x14:dxf>
          </x14:cfRule>
          <xm:sqref>C173:AI174</xm:sqref>
        </x14:conditionalFormatting>
        <x14:conditionalFormatting xmlns:xm="http://schemas.microsoft.com/office/excel/2006/main">
          <x14:cfRule type="expression" priority="8982" stopIfTrue="1" id="{EBE884F2-F8D0-4711-A6B9-67A0D3CDC16F}">
            <xm:f>NOT(AND(LEN(C188)=LEN(前回データ!C188),IF(LEN(C188)=0,TRUE,EXACT(C188,前回データ!C188))))</xm:f>
            <x14:dxf>
              <fill>
                <patternFill>
                  <bgColor rgb="FFFBE2D5"/>
                </patternFill>
              </fill>
            </x14:dxf>
          </x14:cfRule>
          <xm:sqref>C188:AI189</xm:sqref>
        </x14:conditionalFormatting>
        <x14:conditionalFormatting xmlns:xm="http://schemas.microsoft.com/office/excel/2006/main">
          <x14:cfRule type="expression" priority="9133" stopIfTrue="1" id="{6ABF417E-C4DC-45BE-A09E-2D93D34ADA71}">
            <xm:f>NOT(AND(LEN(C201)=LEN(前回データ!C201),IF(LEN(C201)=0,TRUE,EXACT(C201,前回データ!C201))))</xm:f>
            <x14:dxf>
              <fill>
                <patternFill>
                  <bgColor rgb="FFFBE2D5"/>
                </patternFill>
              </fill>
            </x14:dxf>
          </x14:cfRule>
          <xm:sqref>C201:AI202</xm:sqref>
        </x14:conditionalFormatting>
        <x14:conditionalFormatting xmlns:xm="http://schemas.microsoft.com/office/excel/2006/main">
          <x14:cfRule type="expression" priority="9244" stopIfTrue="1" id="{D507683A-6AF5-4FD9-8077-2FDA1F6738F9}">
            <xm:f>NOT(AND(LEN(C213)=LEN(前回データ!C213),IF(LEN(C213)=0,TRUE,EXACT(C213,前回データ!C213))))</xm:f>
            <x14:dxf>
              <fill>
                <patternFill>
                  <bgColor rgb="FFFBE2D5"/>
                </patternFill>
              </fill>
            </x14:dxf>
          </x14:cfRule>
          <xm:sqref>C213:AI214</xm:sqref>
        </x14:conditionalFormatting>
        <x14:conditionalFormatting xmlns:xm="http://schemas.microsoft.com/office/excel/2006/main">
          <x14:cfRule type="expression" priority="9346" stopIfTrue="1" id="{6C250A8D-0644-447A-BAEC-F392354BE378}">
            <xm:f>NOT(AND(LEN(C224)=LEN(前回データ!C224),IF(LEN(C224)=0,TRUE,EXACT(C224,前回データ!C224))))</xm:f>
            <x14:dxf>
              <fill>
                <patternFill>
                  <bgColor rgb="FFFBE2D5"/>
                </patternFill>
              </fill>
            </x14:dxf>
          </x14:cfRule>
          <xm:sqref>C224:AI225</xm:sqref>
        </x14:conditionalFormatting>
        <x14:conditionalFormatting xmlns:xm="http://schemas.microsoft.com/office/excel/2006/main">
          <x14:cfRule type="expression" priority="9952" stopIfTrue="1" id="{B6704DE3-8962-4B9F-8ED2-3573A8E834F0}">
            <xm:f>NOT(AND(LEN(C257)=LEN(前回データ!C257),IF(LEN(C257)=0,TRUE,EXACT(C257,前回データ!C257))))</xm:f>
            <x14:dxf>
              <fill>
                <patternFill>
                  <bgColor rgb="FFFBE2D5"/>
                </patternFill>
              </fill>
            </x14:dxf>
          </x14:cfRule>
          <xm:sqref>C257:AI262</xm:sqref>
        </x14:conditionalFormatting>
        <x14:conditionalFormatting xmlns:xm="http://schemas.microsoft.com/office/excel/2006/main">
          <x14:cfRule type="expression" priority="10310" stopIfTrue="1" id="{27F6AB49-0C95-4A29-818E-DC6660DEE00D}">
            <xm:f>NOT(AND(LEN(C283)=LEN(前回データ!C283),IF(LEN(C283)=0,TRUE,EXACT(C283,前回データ!C283))))</xm:f>
            <x14:dxf>
              <fill>
                <patternFill>
                  <bgColor rgb="FFFBE2D5"/>
                </patternFill>
              </fill>
            </x14:dxf>
          </x14:cfRule>
          <xm:sqref>C283:AI284</xm:sqref>
        </x14:conditionalFormatting>
        <x14:conditionalFormatting xmlns:xm="http://schemas.microsoft.com/office/excel/2006/main">
          <x14:cfRule type="expression" priority="10544" stopIfTrue="1" id="{826AE145-B616-40D7-8BC7-4464D7155A5B}">
            <xm:f>NOT(AND(LEN(C303)=LEN(前回データ!C303),IF(LEN(C303)=0,TRUE,EXACT(C303,前回データ!C303))))</xm:f>
            <x14:dxf>
              <fill>
                <patternFill>
                  <bgColor rgb="FFFBE2D5"/>
                </patternFill>
              </fill>
            </x14:dxf>
          </x14:cfRule>
          <xm:sqref>C303:AI304</xm:sqref>
        </x14:conditionalFormatting>
        <x14:conditionalFormatting xmlns:xm="http://schemas.microsoft.com/office/excel/2006/main">
          <x14:cfRule type="expression" priority="11096" stopIfTrue="1" id="{28983A42-F724-4F26-9C49-EAD7B7D9DAD4}">
            <xm:f>NOT(AND(LEN(C331)=LEN(前回データ!C331),IF(LEN(C331)=0,TRUE,EXACT(C331,前回データ!C331))))</xm:f>
            <x14:dxf>
              <fill>
                <patternFill>
                  <bgColor rgb="FFFBE2D5"/>
                </patternFill>
              </fill>
            </x14:dxf>
          </x14:cfRule>
          <xm:sqref>C331:AI336</xm:sqref>
        </x14:conditionalFormatting>
        <x14:conditionalFormatting xmlns:xm="http://schemas.microsoft.com/office/excel/2006/main">
          <x14:cfRule type="expression" priority="11609" stopIfTrue="1" id="{859CF0A9-04E2-4791-B82A-534701751426}">
            <xm:f>NOT(AND(LEN(C393)=LEN(前回データ!C393),IF(LEN(C393)=0,TRUE,EXACT(C393,前回データ!C393))))</xm:f>
            <x14:dxf>
              <fill>
                <patternFill>
                  <bgColor rgb="FFFBE2D5"/>
                </patternFill>
              </fill>
            </x14:dxf>
          </x14:cfRule>
          <xm:sqref>C393:AI395</xm:sqref>
        </x14:conditionalFormatting>
        <x14:conditionalFormatting xmlns:xm="http://schemas.microsoft.com/office/excel/2006/main">
          <x14:cfRule type="expression" priority="11708" stopIfTrue="1" id="{E954023A-CA36-471B-B165-5BD04BCEA28C}">
            <xm:f>NOT(AND(LEN(C398)=LEN(前回データ!C398),IF(LEN(C398)=0,TRUE,EXACT(C398,前回データ!C398))))</xm:f>
            <x14:dxf>
              <fill>
                <patternFill>
                  <bgColor rgb="FFFBE2D5"/>
                </patternFill>
              </fill>
            </x14:dxf>
          </x14:cfRule>
          <xm:sqref>C398:AI399</xm:sqref>
        </x14:conditionalFormatting>
        <x14:conditionalFormatting xmlns:xm="http://schemas.microsoft.com/office/excel/2006/main">
          <x14:cfRule type="expression" priority="11883" stopIfTrue="1" id="{633EB7D8-2608-4476-8A53-89AA66433E02}">
            <xm:f>NOT(AND(LEN(C423)=LEN(前回データ!C423),IF(LEN(C423)=0,TRUE,EXACT(C423,前回データ!C423))))</xm:f>
            <x14:dxf>
              <fill>
                <patternFill>
                  <bgColor rgb="FFFBE2D5"/>
                </patternFill>
              </fill>
            </x14:dxf>
          </x14:cfRule>
          <xm:sqref>C423:AI424</xm:sqref>
        </x14:conditionalFormatting>
        <x14:conditionalFormatting xmlns:xm="http://schemas.microsoft.com/office/excel/2006/main">
          <x14:cfRule type="expression" priority="11987" stopIfTrue="1" id="{C919C9A8-879F-49FC-82B1-BEACB16CFBFD}">
            <xm:f>NOT(AND(LEN(C438)=LEN(前回データ!C438),IF(LEN(C438)=0,TRUE,EXACT(C438,前回データ!C438))))</xm:f>
            <x14:dxf>
              <fill>
                <patternFill>
                  <bgColor rgb="FFFBE2D5"/>
                </patternFill>
              </fill>
            </x14:dxf>
          </x14:cfRule>
          <xm:sqref>C438:AI441</xm:sqref>
        </x14:conditionalFormatting>
        <x14:conditionalFormatting xmlns:xm="http://schemas.microsoft.com/office/excel/2006/main">
          <x14:cfRule type="expression" priority="12167" stopIfTrue="1" id="{9A46329A-C464-4945-A1B9-1DECF86CB445}">
            <xm:f>NOT(AND(LEN(C454)=LEN(前回データ!C454),IF(LEN(C454)=0,TRUE,EXACT(C454,前回データ!C454))))</xm:f>
            <x14:dxf>
              <fill>
                <patternFill>
                  <bgColor rgb="FFFBE2D5"/>
                </patternFill>
              </fill>
            </x14:dxf>
          </x14:cfRule>
          <xm:sqref>C454:AI455</xm:sqref>
        </x14:conditionalFormatting>
        <x14:conditionalFormatting xmlns:xm="http://schemas.microsoft.com/office/excel/2006/main">
          <x14:cfRule type="expression" priority="12281" stopIfTrue="1" id="{9515CF87-0F73-4174-8299-2FD31DD9C28B}">
            <xm:f>NOT(AND(LEN(C469)=LEN(前回データ!C469),IF(LEN(C469)=0,TRUE,EXACT(C469,前回データ!C469))))</xm:f>
            <x14:dxf>
              <fill>
                <patternFill>
                  <bgColor rgb="FFFBE2D5"/>
                </patternFill>
              </fill>
            </x14:dxf>
          </x14:cfRule>
          <xm:sqref>C469:AI470</xm:sqref>
        </x14:conditionalFormatting>
        <x14:conditionalFormatting xmlns:xm="http://schemas.microsoft.com/office/excel/2006/main">
          <x14:cfRule type="expression" priority="12347" stopIfTrue="1" id="{89BA5D5C-938F-451A-82F0-FEAF1F921E73}">
            <xm:f>NOT(AND(LEN(C473)=LEN(前回データ!C473),IF(LEN(C473)=0,TRUE,EXACT(C473,前回データ!C473))))</xm:f>
            <x14:dxf>
              <fill>
                <patternFill>
                  <bgColor rgb="FFFBE2D5"/>
                </patternFill>
              </fill>
            </x14:dxf>
          </x14:cfRule>
          <xm:sqref>C473:AI474</xm:sqref>
        </x14:conditionalFormatting>
        <x14:conditionalFormatting xmlns:xm="http://schemas.microsoft.com/office/excel/2006/main">
          <x14:cfRule type="expression" priority="12471" stopIfTrue="1" id="{1A1D9F5B-F3C6-4246-99FD-1434C5C17E88}">
            <xm:f>NOT(AND(LEN(C491)=LEN(前回データ!C491),IF(LEN(C491)=0,TRUE,EXACT(C491,前回データ!C491))))</xm:f>
            <x14:dxf>
              <fill>
                <patternFill>
                  <bgColor rgb="FFFBE2D5"/>
                </patternFill>
              </fill>
            </x14:dxf>
          </x14:cfRule>
          <xm:sqref>C491:AI493</xm:sqref>
        </x14:conditionalFormatting>
        <x14:conditionalFormatting xmlns:xm="http://schemas.microsoft.com/office/excel/2006/main">
          <x14:cfRule type="expression" priority="12571" stopIfTrue="1" id="{A0932D97-9E26-4518-A7CE-D50B053D3919}">
            <xm:f>NOT(AND(LEN(C501)=LEN(前回データ!C501),IF(LEN(C501)=0,TRUE,EXACT(C501,前回データ!C501))))</xm:f>
            <x14:dxf>
              <fill>
                <patternFill>
                  <bgColor rgb="FFFBE2D5"/>
                </patternFill>
              </fill>
            </x14:dxf>
          </x14:cfRule>
          <xm:sqref>C501:AI503</xm:sqref>
        </x14:conditionalFormatting>
        <x14:conditionalFormatting xmlns:xm="http://schemas.microsoft.com/office/excel/2006/main">
          <x14:cfRule type="expression" priority="12777" stopIfTrue="1" id="{40ECFE26-72D8-4AF8-AC4A-33855296A70C}">
            <xm:f>NOT(AND(LEN(C525)=LEN(前回データ!C525),IF(LEN(C525)=0,TRUE,EXACT(C525,前回データ!C525))))</xm:f>
            <x14:dxf>
              <fill>
                <patternFill>
                  <bgColor rgb="FFFBE2D5"/>
                </patternFill>
              </fill>
            </x14:dxf>
          </x14:cfRule>
          <xm:sqref>C525:AI526</xm:sqref>
        </x14:conditionalFormatting>
        <x14:conditionalFormatting xmlns:xm="http://schemas.microsoft.com/office/excel/2006/main">
          <x14:cfRule type="expression" priority="13056" stopIfTrue="1" id="{66D7B594-C8DF-4538-BDE9-678DAD064E86}">
            <xm:f>NOT(AND(LEN(C560)=LEN(前回データ!C560),IF(LEN(C560)=0,TRUE,EXACT(C560,前回データ!C560))))</xm:f>
            <x14:dxf>
              <fill>
                <patternFill>
                  <bgColor rgb="FFFBE2D5"/>
                </patternFill>
              </fill>
            </x14:dxf>
          </x14:cfRule>
          <xm:sqref>C560:AI561</xm:sqref>
        </x14:conditionalFormatting>
        <x14:conditionalFormatting xmlns:xm="http://schemas.microsoft.com/office/excel/2006/main">
          <x14:cfRule type="expression" priority="13151" stopIfTrue="1" id="{71B072D7-00EE-41A9-8A9B-449372CCEF39}">
            <xm:f>NOT(AND(LEN(C570)=LEN(前回データ!C570),IF(LEN(C570)=0,TRUE,EXACT(C570,前回データ!C570))))</xm:f>
            <x14:dxf>
              <fill>
                <patternFill>
                  <bgColor rgb="FFFBE2D5"/>
                </patternFill>
              </fill>
            </x14:dxf>
          </x14:cfRule>
          <xm:sqref>C570:AI573</xm:sqref>
        </x14:conditionalFormatting>
        <x14:conditionalFormatting xmlns:xm="http://schemas.microsoft.com/office/excel/2006/main">
          <x14:cfRule type="expression" priority="13370" stopIfTrue="1" id="{1E135B15-2EC3-4DF4-A9AD-894AB8275707}">
            <xm:f>NOT(AND(LEN(C596)=LEN(前回データ!C596),IF(LEN(C596)=0,TRUE,EXACT(C596,前回データ!C596))))</xm:f>
            <x14:dxf>
              <fill>
                <patternFill>
                  <bgColor rgb="FFFBE2D5"/>
                </patternFill>
              </fill>
            </x14:dxf>
          </x14:cfRule>
          <xm:sqref>C596:AI598</xm:sqref>
        </x14:conditionalFormatting>
        <x14:conditionalFormatting xmlns:xm="http://schemas.microsoft.com/office/excel/2006/main">
          <x14:cfRule type="expression" priority="14012" stopIfTrue="1" id="{CE831D9A-6D3F-4F1B-9583-8D078CD02623}">
            <xm:f>NOT(AND(LEN(C700)=LEN(前回データ!C700),IF(LEN(C700)=0,TRUE,EXACT(C700,前回データ!C700))))</xm:f>
            <x14:dxf>
              <fill>
                <patternFill>
                  <bgColor rgb="FFFBE2D5"/>
                </patternFill>
              </fill>
            </x14:dxf>
          </x14:cfRule>
          <xm:sqref>C700:AI701</xm:sqref>
        </x14:conditionalFormatting>
        <x14:conditionalFormatting xmlns:xm="http://schemas.microsoft.com/office/excel/2006/main">
          <x14:cfRule type="expression" priority="14137" stopIfTrue="1" id="{42A45B22-7422-4F5A-8A86-931A411B2F64}">
            <xm:f>NOT(AND(LEN(C716)=LEN(前回データ!C716),IF(LEN(C716)=0,TRUE,EXACT(C716,前回データ!C716))))</xm:f>
            <x14:dxf>
              <fill>
                <patternFill>
                  <bgColor rgb="FFFBE2D5"/>
                </patternFill>
              </fill>
            </x14:dxf>
          </x14:cfRule>
          <xm:sqref>C716:AI717</xm:sqref>
        </x14:conditionalFormatting>
        <x14:conditionalFormatting xmlns:xm="http://schemas.microsoft.com/office/excel/2006/main">
          <x14:cfRule type="expression" priority="14203" stopIfTrue="1" id="{AB7D47BB-E0FD-4D43-BDFF-7EE2121A9AD5}">
            <xm:f>NOT(AND(LEN(C721)=LEN(前回データ!C721),IF(LEN(C721)=0,TRUE,EXACT(C721,前回データ!C721))))</xm:f>
            <x14:dxf>
              <fill>
                <patternFill>
                  <bgColor rgb="FFFBE2D5"/>
                </patternFill>
              </fill>
            </x14:dxf>
          </x14:cfRule>
          <xm:sqref>C721:AI722</xm:sqref>
        </x14:conditionalFormatting>
        <x14:conditionalFormatting xmlns:xm="http://schemas.microsoft.com/office/excel/2006/main">
          <x14:cfRule type="expression" priority="14298" stopIfTrue="1" id="{D2E059E3-0550-4569-B457-F2AE65569B3B}">
            <xm:f>NOT(AND(LEN(C731)=LEN(前回データ!C731),IF(LEN(C731)=0,TRUE,EXACT(C731,前回データ!C731))))</xm:f>
            <x14:dxf>
              <fill>
                <patternFill>
                  <bgColor rgb="FFFBE2D5"/>
                </patternFill>
              </fill>
            </x14:dxf>
          </x14:cfRule>
          <xm:sqref>C731:AI732</xm:sqref>
        </x14:conditionalFormatting>
        <x14:conditionalFormatting xmlns:xm="http://schemas.microsoft.com/office/excel/2006/main">
          <x14:cfRule type="expression" priority="14596" stopIfTrue="1" id="{A60EEEB9-FA5B-4185-B22D-9C7D72417EFC}">
            <xm:f>NOT(AND(LEN(C747)=LEN(前回データ!C747),IF(LEN(C747)=0,TRUE,EXACT(C747,前回データ!C747))))</xm:f>
            <x14:dxf>
              <fill>
                <patternFill>
                  <bgColor rgb="FFFBE2D5"/>
                </patternFill>
              </fill>
            </x14:dxf>
          </x14:cfRule>
          <xm:sqref>C747:AI748</xm:sqref>
        </x14:conditionalFormatting>
        <x14:conditionalFormatting xmlns:xm="http://schemas.microsoft.com/office/excel/2006/main">
          <x14:cfRule type="expression" priority="10182" stopIfTrue="1" id="{9CAC132B-16DE-4C6C-8287-E6CC8180D496}">
            <xm:f>NOT(AND(LEN(D272)=LEN(前回データ!D272),IF(LEN(D272)=0,TRUE,EXACT(D272,前回データ!D272))))</xm:f>
            <x14:dxf>
              <fill>
                <patternFill>
                  <bgColor rgb="FFFBE2D5"/>
                </patternFill>
              </fill>
            </x14:dxf>
          </x14:cfRule>
          <xm:sqref>D272:D273</xm:sqref>
        </x14:conditionalFormatting>
        <x14:conditionalFormatting xmlns:xm="http://schemas.microsoft.com/office/excel/2006/main">
          <x14:cfRule type="expression" priority="10214" stopIfTrue="1" id="{5D8E26B9-4416-49D0-8B54-5BDD91B63153}">
            <xm:f>NOT(AND(LEN(D275)=LEN(前回データ!D275),IF(LEN(D275)=0,TRUE,EXACT(D275,前回データ!D275))))</xm:f>
            <x14:dxf>
              <fill>
                <patternFill>
                  <bgColor rgb="FFFBE2D5"/>
                </patternFill>
              </fill>
            </x14:dxf>
          </x14:cfRule>
          <xm:sqref>D275:D276</xm:sqref>
        </x14:conditionalFormatting>
        <x14:conditionalFormatting xmlns:xm="http://schemas.microsoft.com/office/excel/2006/main">
          <x14:cfRule type="expression" priority="10407" stopIfTrue="1" id="{C573AC61-79B9-4086-89D2-CA644EA62927}">
            <xm:f>NOT(AND(LEN(D294)=LEN(前回データ!D294),IF(LEN(D294)=0,TRUE,EXACT(D294,前回データ!D294))))</xm:f>
            <x14:dxf>
              <fill>
                <patternFill>
                  <bgColor rgb="FFFBE2D5"/>
                </patternFill>
              </fill>
            </x14:dxf>
          </x14:cfRule>
          <xm:sqref>D294:D295</xm:sqref>
        </x14:conditionalFormatting>
        <x14:conditionalFormatting xmlns:xm="http://schemas.microsoft.com/office/excel/2006/main">
          <x14:cfRule type="expression" priority="10511" stopIfTrue="1" id="{C93D573A-E10D-4085-A4C7-9FDB13D36EE7}">
            <xm:f>NOT(AND(LEN(D297)=LEN(前回データ!D297),IF(LEN(D297)=0,TRUE,EXACT(D297,前回データ!D297))))</xm:f>
            <x14:dxf>
              <fill>
                <patternFill>
                  <bgColor rgb="FFFBE2D5"/>
                </patternFill>
              </fill>
            </x14:dxf>
          </x14:cfRule>
          <xm:sqref>D297:D301</xm:sqref>
        </x14:conditionalFormatting>
        <x14:conditionalFormatting xmlns:xm="http://schemas.microsoft.com/office/excel/2006/main">
          <x14:cfRule type="expression" priority="11812" stopIfTrue="1" id="{27D99A5E-BD49-4CB2-834E-0D3C2F978A4C}">
            <xm:f>NOT(AND(LEN(F411)=LEN(前回データ!F411),IF(LEN(F411)=0,TRUE,EXACT(F411,前回データ!F411))))</xm:f>
            <x14:dxf>
              <fill>
                <patternFill>
                  <bgColor rgb="FFFBE2D5"/>
                </patternFill>
              </fill>
            </x14:dxf>
          </x14:cfRule>
          <xm:sqref>F411:G411</xm:sqref>
        </x14:conditionalFormatting>
        <x14:conditionalFormatting xmlns:xm="http://schemas.microsoft.com/office/excel/2006/main">
          <x14:cfRule type="expression" priority="7605" stopIfTrue="1" id="{450F4204-668A-4518-8610-F9A27FB13031}">
            <xm:f>NOT(AND(LEN(F38)=LEN(前回データ!F38),IF(LEN(F38)=0,TRUE,EXACT(F38,前回データ!F38))))</xm:f>
            <x14:dxf>
              <fill>
                <patternFill>
                  <bgColor rgb="FFFBE2D5"/>
                </patternFill>
              </fill>
            </x14:dxf>
          </x14:cfRule>
          <xm:sqref>F38:I40</xm:sqref>
        </x14:conditionalFormatting>
        <x14:conditionalFormatting xmlns:xm="http://schemas.microsoft.com/office/excel/2006/main">
          <x14:cfRule type="expression" priority="13653" stopIfTrue="1" id="{7BC3362D-9C90-4C11-A67B-51E4815A1125}">
            <xm:f>NOT(AND(LEN(F632)=LEN(前回データ!F632),IF(LEN(F632)=0,TRUE,EXACT(F632,前回データ!F632))))</xm:f>
            <x14:dxf>
              <fill>
                <patternFill>
                  <bgColor rgb="FFFBE2D5"/>
                </patternFill>
              </fill>
            </x14:dxf>
          </x14:cfRule>
          <xm:sqref>F632:M632</xm:sqref>
        </x14:conditionalFormatting>
        <x14:conditionalFormatting xmlns:xm="http://schemas.microsoft.com/office/excel/2006/main">
          <x14:cfRule type="expression" priority="8482" stopIfTrue="1" id="{567B0497-F21B-4C46-94A6-C57DA6F16A2D}">
            <xm:f>NOT(AND(LEN(F141)=LEN(前回データ!F141),IF(LEN(F141)=0,TRUE,EXACT(F141,前回データ!F141))))</xm:f>
            <x14:dxf>
              <fill>
                <patternFill>
                  <bgColor rgb="FFFBE2D5"/>
                </patternFill>
              </fill>
            </x14:dxf>
          </x14:cfRule>
          <xm:sqref>F141:Y141</xm:sqref>
        </x14:conditionalFormatting>
        <x14:conditionalFormatting xmlns:xm="http://schemas.microsoft.com/office/excel/2006/main">
          <x14:cfRule type="expression" priority="11303" stopIfTrue="1" id="{D447029E-A2AE-4587-844E-603DD7742C7D}">
            <xm:f>NOT(AND(LEN(F348)=LEN(前回データ!F348),IF(LEN(F348)=0,TRUE,EXACT(F348,前回データ!F348))))</xm:f>
            <x14:dxf>
              <fill>
                <patternFill>
                  <bgColor rgb="FFFBE2D5"/>
                </patternFill>
              </fill>
            </x14:dxf>
          </x14:cfRule>
          <xm:sqref>F348:AI349</xm:sqref>
        </x14:conditionalFormatting>
        <x14:conditionalFormatting xmlns:xm="http://schemas.microsoft.com/office/excel/2006/main">
          <x14:cfRule type="expression" priority="11294" stopIfTrue="1" id="{9D47FCB6-BDCF-4C31-97A2-F912F2C96949}">
            <xm:f>NOT(AND(LEN(G345)=LEN(前回データ!G345),IF(LEN(G345)=0,TRUE,EXACT(G345,前回データ!G345))))</xm:f>
            <x14:dxf>
              <fill>
                <patternFill>
                  <bgColor rgb="FFFBE2D5"/>
                </patternFill>
              </fill>
            </x14:dxf>
          </x14:cfRule>
          <xm:sqref>G345</xm:sqref>
        </x14:conditionalFormatting>
        <x14:conditionalFormatting xmlns:xm="http://schemas.microsoft.com/office/excel/2006/main">
          <x14:cfRule type="expression" priority="7728" stopIfTrue="1" id="{9226AF89-B5DF-4925-9DAD-996487861646}">
            <xm:f>NOT(AND(LEN(G56)=LEN(前回データ!G56),IF(LEN(G56)=0,TRUE,EXACT(G56,前回データ!G56))))</xm:f>
            <x14:dxf>
              <fill>
                <patternFill>
                  <bgColor rgb="FFFBE2D5"/>
                </patternFill>
              </fill>
            </x14:dxf>
          </x14:cfRule>
          <xm:sqref>G56:I60</xm:sqref>
        </x14:conditionalFormatting>
        <x14:conditionalFormatting xmlns:xm="http://schemas.microsoft.com/office/excel/2006/main">
          <x14:cfRule type="expression" priority="11958" stopIfTrue="1" id="{0ED82429-860B-4826-94C4-C62952799A28}">
            <xm:f>NOT(AND(LEN(G434)=LEN(前回データ!G434),IF(LEN(G434)=0,TRUE,EXACT(G434,前回データ!G434))))</xm:f>
            <x14:dxf>
              <fill>
                <patternFill>
                  <bgColor rgb="FFFBE2D5"/>
                </patternFill>
              </fill>
            </x14:dxf>
          </x14:cfRule>
          <xm:sqref>G434:I434</xm:sqref>
        </x14:conditionalFormatting>
        <x14:conditionalFormatting xmlns:xm="http://schemas.microsoft.com/office/excel/2006/main">
          <x14:cfRule type="expression" priority="8207" stopIfTrue="1" id="{7AF25A24-1C53-42A8-BF80-D4B727AD198C}">
            <xm:f>NOT(AND(LEN(G108)=LEN(前回データ!G108),IF(LEN(G108)=0,TRUE,EXACT(G108,前回データ!G108))))</xm:f>
            <x14:dxf>
              <fill>
                <patternFill>
                  <bgColor rgb="FFFBE2D5"/>
                </patternFill>
              </fill>
            </x14:dxf>
          </x14:cfRule>
          <xm:sqref>G108:J108</xm:sqref>
        </x14:conditionalFormatting>
        <x14:conditionalFormatting xmlns:xm="http://schemas.microsoft.com/office/excel/2006/main">
          <x14:cfRule type="expression" priority="7839" stopIfTrue="1" id="{FA9E973C-5D8E-49FA-B80C-50E17503D2BB}">
            <xm:f>NOT(AND(LEN(G71)=LEN(前回データ!G71),IF(LEN(G71)=0,TRUE,EXACT(G71,前回データ!G71))))</xm:f>
            <x14:dxf>
              <fill>
                <patternFill>
                  <bgColor rgb="FFFBE2D5"/>
                </patternFill>
              </fill>
            </x14:dxf>
          </x14:cfRule>
          <xm:sqref>G71:K72</xm:sqref>
        </x14:conditionalFormatting>
        <x14:conditionalFormatting xmlns:xm="http://schemas.microsoft.com/office/excel/2006/main">
          <x14:cfRule type="expression" priority="9199" stopIfTrue="1" id="{7BFD657C-A717-409D-971C-D577E8A37F2C}">
            <xm:f>NOT(AND(LEN(G208)=LEN(前回データ!G208),IF(LEN(G208)=0,TRUE,EXACT(G208,前回データ!G208))))</xm:f>
            <x14:dxf>
              <fill>
                <patternFill>
                  <bgColor rgb="FFFBE2D5"/>
                </patternFill>
              </fill>
            </x14:dxf>
          </x14:cfRule>
          <xm:sqref>G208:K210</xm:sqref>
        </x14:conditionalFormatting>
        <x14:conditionalFormatting xmlns:xm="http://schemas.microsoft.com/office/excel/2006/main">
          <x14:cfRule type="expression" priority="13477" stopIfTrue="1" id="{AC4A6B1B-79B8-4B7D-BEEA-5FC833EE16E5}">
            <xm:f>NOT(AND(LEN(G604)=LEN(前回データ!G604),IF(LEN(G604)=0,TRUE,EXACT(G604,前回データ!G604))))</xm:f>
            <x14:dxf>
              <fill>
                <patternFill>
                  <bgColor rgb="FFFBE2D5"/>
                </patternFill>
              </fill>
            </x14:dxf>
          </x14:cfRule>
          <xm:sqref>G604:L604</xm:sqref>
        </x14:conditionalFormatting>
        <x14:conditionalFormatting xmlns:xm="http://schemas.microsoft.com/office/excel/2006/main">
          <x14:cfRule type="expression" priority="8924" stopIfTrue="1" id="{7B069587-60A8-453E-A2CD-F124BE785853}">
            <xm:f>NOT(AND(LEN(G184)=LEN(前回データ!G184),IF(LEN(G184)=0,TRUE,EXACT(G184,前回データ!G184))))</xm:f>
            <x14:dxf>
              <fill>
                <patternFill>
                  <bgColor rgb="FFFBE2D5"/>
                </patternFill>
              </fill>
            </x14:dxf>
          </x14:cfRule>
          <xm:sqref>G184:AI185</xm:sqref>
        </x14:conditionalFormatting>
        <x14:conditionalFormatting xmlns:xm="http://schemas.microsoft.com/office/excel/2006/main">
          <x14:cfRule type="expression" priority="12908" stopIfTrue="1" id="{C9096ACF-C4F8-4954-9A98-8EE721AC4B22}">
            <xm:f>NOT(AND(LEN(G542)=LEN(前回データ!G542),IF(LEN(G542)=0,TRUE,EXACT(G542,前回データ!G542))))</xm:f>
            <x14:dxf>
              <fill>
                <patternFill>
                  <bgColor rgb="FFFBE2D5"/>
                </patternFill>
              </fill>
            </x14:dxf>
          </x14:cfRule>
          <xm:sqref>G542:AI542</xm:sqref>
        </x14:conditionalFormatting>
        <x14:conditionalFormatting xmlns:xm="http://schemas.microsoft.com/office/excel/2006/main">
          <x14:cfRule type="expression" priority="13833" stopIfTrue="1" id="{814EAEA8-DDF9-4F27-8EEB-E47BF9EBDD54}">
            <xm:f>NOT(AND(LEN(G667)=LEN(前回データ!G667),IF(LEN(G667)=0,TRUE,EXACT(G667,前回データ!G667))))</xm:f>
            <x14:dxf>
              <fill>
                <patternFill>
                  <bgColor rgb="FFFBE2D5"/>
                </patternFill>
              </fill>
            </x14:dxf>
          </x14:cfRule>
          <xm:sqref>G667:AI667</xm:sqref>
        </x14:conditionalFormatting>
        <x14:conditionalFormatting xmlns:xm="http://schemas.microsoft.com/office/excel/2006/main">
          <x14:cfRule type="expression" priority="13896" stopIfTrue="1" id="{BEC838AC-C346-4FCC-A286-261FBEC95ACD}">
            <xm:f>NOT(AND(LEN(G678)=LEN(前回データ!G678),IF(LEN(G678)=0,TRUE,EXACT(G678,前回データ!G678))))</xm:f>
            <x14:dxf>
              <fill>
                <patternFill>
                  <bgColor rgb="FFFBE2D5"/>
                </patternFill>
              </fill>
            </x14:dxf>
          </x14:cfRule>
          <xm:sqref>G678:AI678</xm:sqref>
        </x14:conditionalFormatting>
        <x14:conditionalFormatting xmlns:xm="http://schemas.microsoft.com/office/excel/2006/main">
          <x14:cfRule type="expression" priority="14364" stopIfTrue="1" id="{2FBBC7A5-EB1A-4591-A3FF-2ED1415511FD}">
            <xm:f>NOT(AND(LEN(G738)=LEN(前回データ!G738),IF(LEN(G738)=0,TRUE,EXACT(G738,前回データ!G738))))</xm:f>
            <x14:dxf>
              <fill>
                <patternFill>
                  <bgColor rgb="FFFBE2D5"/>
                </patternFill>
              </fill>
            </x14:dxf>
          </x14:cfRule>
          <xm:sqref>G738:AI745</xm:sqref>
        </x14:conditionalFormatting>
        <x14:conditionalFormatting xmlns:xm="http://schemas.microsoft.com/office/excel/2006/main">
          <x14:cfRule type="expression" priority="10179" stopIfTrue="1" id="{53C3583A-5E76-47E3-9880-894A1D6EBE44}">
            <xm:f>NOT(AND(LEN(H272)=LEN(前回データ!H272),IF(LEN(H272)=0,TRUE,EXACT(H272,前回データ!H272))))</xm:f>
            <x14:dxf>
              <fill>
                <patternFill>
                  <bgColor rgb="FFFBE2D5"/>
                </patternFill>
              </fill>
            </x14:dxf>
          </x14:cfRule>
          <xm:sqref>H272:H273</xm:sqref>
        </x14:conditionalFormatting>
        <x14:conditionalFormatting xmlns:xm="http://schemas.microsoft.com/office/excel/2006/main">
          <x14:cfRule type="expression" priority="13032" stopIfTrue="1" id="{00FDD636-0A74-409A-A258-E8EB08883FE8}">
            <xm:f>NOT(AND(LEN(H556)=LEN(前回データ!H556),IF(LEN(H556)=0,TRUE,EXACT(H556,前回データ!H556))))</xm:f>
            <x14:dxf>
              <fill>
                <patternFill>
                  <bgColor rgb="FFFBE2D5"/>
                </patternFill>
              </fill>
            </x14:dxf>
          </x14:cfRule>
          <xm:sqref>H556</xm:sqref>
        </x14:conditionalFormatting>
        <x14:conditionalFormatting xmlns:xm="http://schemas.microsoft.com/office/excel/2006/main">
          <x14:cfRule type="expression" priority="11806" stopIfTrue="1" id="{DB0C4C5C-7340-470E-AF54-D1F645984000}">
            <xm:f>NOT(AND(LEN(H410)=LEN(前回データ!H410),IF(LEN(H410)=0,TRUE,EXACT(H410,前回データ!H410))))</xm:f>
            <x14:dxf>
              <fill>
                <patternFill>
                  <bgColor rgb="FFFBE2D5"/>
                </patternFill>
              </fill>
            </x14:dxf>
          </x14:cfRule>
          <xm:sqref>H410:J411</xm:sqref>
        </x14:conditionalFormatting>
        <x14:conditionalFormatting xmlns:xm="http://schemas.microsoft.com/office/excel/2006/main">
          <x14:cfRule type="expression" priority="10216" stopIfTrue="1" id="{3E1F421F-A8B8-4C31-ABBF-988CE6D75C2F}">
            <xm:f>NOT(AND(LEN(H276)=LEN(前回データ!H276),IF(LEN(H276)=0,TRUE,EXACT(H276,前回データ!H276))))</xm:f>
            <x14:dxf>
              <fill>
                <patternFill>
                  <bgColor rgb="FFFBE2D5"/>
                </patternFill>
              </fill>
            </x14:dxf>
          </x14:cfRule>
          <xm:sqref>H276:K276</xm:sqref>
        </x14:conditionalFormatting>
        <x14:conditionalFormatting xmlns:xm="http://schemas.microsoft.com/office/excel/2006/main">
          <x14:cfRule type="expression" priority="11842" stopIfTrue="1" id="{648E3ADE-C756-41CA-BA0D-3D949A57D2B3}">
            <xm:f>NOT(AND(LEN(H415)=LEN(前回データ!H415),IF(LEN(H415)=0,TRUE,EXACT(H415,前回データ!H415))))</xm:f>
            <x14:dxf>
              <fill>
                <patternFill>
                  <bgColor rgb="FFFBE2D5"/>
                </patternFill>
              </fill>
            </x14:dxf>
          </x14:cfRule>
          <xm:sqref>H415:K415</xm:sqref>
        </x14:conditionalFormatting>
        <x14:conditionalFormatting xmlns:xm="http://schemas.microsoft.com/office/excel/2006/main">
          <x14:cfRule type="expression" priority="13565" stopIfTrue="1" id="{C507E290-D266-4667-A1BD-EF5DDF23186F}">
            <xm:f>NOT(AND(LEN(H618)=LEN(前回データ!H618),IF(LEN(H618)=0,TRUE,EXACT(H618,前回データ!H618))))</xm:f>
            <x14:dxf>
              <fill>
                <patternFill>
                  <bgColor rgb="FFFBE2D5"/>
                </patternFill>
              </fill>
            </x14:dxf>
          </x14:cfRule>
          <xm:sqref>H618:K619</xm:sqref>
        </x14:conditionalFormatting>
        <x14:conditionalFormatting xmlns:xm="http://schemas.microsoft.com/office/excel/2006/main">
          <x14:cfRule type="expression" priority="10409" stopIfTrue="1" id="{5C2A4C3F-70DA-4114-81C2-3EC67A049581}">
            <xm:f>NOT(AND(LEN(H295)=LEN(前回データ!H295),IF(LEN(H295)=0,TRUE,EXACT(H295,前回データ!H295))))</xm:f>
            <x14:dxf>
              <fill>
                <patternFill>
                  <bgColor rgb="FFFBE2D5"/>
                </patternFill>
              </fill>
            </x14:dxf>
          </x14:cfRule>
          <xm:sqref>H295:L295</xm:sqref>
        </x14:conditionalFormatting>
        <x14:conditionalFormatting xmlns:xm="http://schemas.microsoft.com/office/excel/2006/main">
          <x14:cfRule type="expression" priority="10516" stopIfTrue="1" id="{B1026815-4A81-4874-A8B4-D401C93C32DC}">
            <xm:f>NOT(AND(LEN(H301)=LEN(前回データ!H301),IF(LEN(H301)=0,TRUE,EXACT(H301,前回データ!H301))))</xm:f>
            <x14:dxf>
              <fill>
                <patternFill>
                  <bgColor rgb="FFFBE2D5"/>
                </patternFill>
              </fill>
            </x14:dxf>
          </x14:cfRule>
          <xm:sqref>H301:M301</xm:sqref>
        </x14:conditionalFormatting>
        <x14:conditionalFormatting xmlns:xm="http://schemas.microsoft.com/office/excel/2006/main">
          <x14:cfRule type="expression" priority="12119" stopIfTrue="1" id="{1FF72355-606F-4650-8039-0E463145E8B7}">
            <xm:f>NOT(AND(LEN(H448)=LEN(前回データ!H448),IF(LEN(H448)=0,TRUE,EXACT(H448,前回データ!H448))))</xm:f>
            <x14:dxf>
              <fill>
                <patternFill>
                  <bgColor rgb="FFFBE2D5"/>
                </patternFill>
              </fill>
            </x14:dxf>
          </x14:cfRule>
          <xm:sqref>H448:AE449</xm:sqref>
        </x14:conditionalFormatting>
        <x14:conditionalFormatting xmlns:xm="http://schemas.microsoft.com/office/excel/2006/main">
          <x14:cfRule type="expression" priority="7548" stopIfTrue="1" id="{DE4DAB72-9E4F-4948-9CA6-D88DDEF52564}">
            <xm:f>NOT(AND(LEN(H28)=LEN(前回データ!H28),IF(LEN(H28)=0,TRUE,EXACT(H28,前回データ!H28))))</xm:f>
            <x14:dxf>
              <fill>
                <patternFill>
                  <bgColor rgb="FFFBE2D5"/>
                </patternFill>
              </fill>
            </x14:dxf>
          </x14:cfRule>
          <xm:sqref>H28:AI28</xm:sqref>
        </x14:conditionalFormatting>
        <x14:conditionalFormatting xmlns:xm="http://schemas.microsoft.com/office/excel/2006/main">
          <x14:cfRule type="expression" priority="7577" stopIfTrue="1" id="{3D10A661-F76C-4EF2-8B4D-F12865125FB1}">
            <xm:f>NOT(AND(LEN(H34)=LEN(前回データ!H34),IF(LEN(H34)=0,TRUE,EXACT(H34,前回データ!H34))))</xm:f>
            <x14:dxf>
              <fill>
                <patternFill>
                  <bgColor rgb="FFFBE2D5"/>
                </patternFill>
              </fill>
            </x14:dxf>
          </x14:cfRule>
          <xm:sqref>H34:AI34</xm:sqref>
        </x14:conditionalFormatting>
        <x14:conditionalFormatting xmlns:xm="http://schemas.microsoft.com/office/excel/2006/main">
          <x14:cfRule type="expression" priority="8080" stopIfTrue="1" id="{C01C5839-A4AD-444D-9A19-32C726F8A056}">
            <xm:f>NOT(AND(LEN(H97)=LEN(前回データ!H97),IF(LEN(H97)=0,TRUE,EXACT(H97,前回データ!H97))))</xm:f>
            <x14:dxf>
              <fill>
                <patternFill>
                  <bgColor rgb="FFFBE2D5"/>
                </patternFill>
              </fill>
            </x14:dxf>
          </x14:cfRule>
          <xm:sqref>H97:AI97</xm:sqref>
        </x14:conditionalFormatting>
        <x14:conditionalFormatting xmlns:xm="http://schemas.microsoft.com/office/excel/2006/main">
          <x14:cfRule type="expression" priority="8454" stopIfTrue="1" id="{0C33E439-CC4E-41E5-A0D1-039876E34EEB}">
            <xm:f>NOT(AND(LEN(H139)=LEN(前回データ!H139),IF(LEN(H139)=0,TRUE,EXACT(H139,前回データ!H139))))</xm:f>
            <x14:dxf>
              <fill>
                <patternFill>
                  <bgColor rgb="FFFBE2D5"/>
                </patternFill>
              </fill>
            </x14:dxf>
          </x14:cfRule>
          <xm:sqref>H139:AI139</xm:sqref>
        </x14:conditionalFormatting>
        <x14:conditionalFormatting xmlns:xm="http://schemas.microsoft.com/office/excel/2006/main">
          <x14:cfRule type="expression" priority="8573" stopIfTrue="1" id="{0B8767AF-BF6F-4C33-9682-0CF95E309E71}">
            <xm:f>NOT(AND(LEN(H149)=LEN(前回データ!H149),IF(LEN(H149)=0,TRUE,EXACT(H149,前回データ!H149))))</xm:f>
            <x14:dxf>
              <fill>
                <patternFill>
                  <bgColor rgb="FFFBE2D5"/>
                </patternFill>
              </fill>
            </x14:dxf>
          </x14:cfRule>
          <xm:sqref>H149:AI149</xm:sqref>
        </x14:conditionalFormatting>
        <x14:conditionalFormatting xmlns:xm="http://schemas.microsoft.com/office/excel/2006/main">
          <x14:cfRule type="expression" priority="8602" stopIfTrue="1" id="{E59EF887-14C3-4A37-80A4-DBE871B34D29}">
            <xm:f>NOT(AND(LEN(H154)=LEN(前回データ!H154),IF(LEN(H154)=0,TRUE,EXACT(H154,前回データ!H154))))</xm:f>
            <x14:dxf>
              <fill>
                <patternFill>
                  <bgColor rgb="FFFBE2D5"/>
                </patternFill>
              </fill>
            </x14:dxf>
          </x14:cfRule>
          <xm:sqref>H154:AI154</xm:sqref>
        </x14:conditionalFormatting>
        <x14:conditionalFormatting xmlns:xm="http://schemas.microsoft.com/office/excel/2006/main">
          <x14:cfRule type="expression" priority="9049" stopIfTrue="1" id="{B1CDEF18-B965-4B98-A9C2-28CEA69AA0B4}">
            <xm:f>NOT(AND(LEN(H194)=LEN(前回データ!H194),IF(LEN(H194)=0,TRUE,EXACT(H194,前回データ!H194))))</xm:f>
            <x14:dxf>
              <fill>
                <patternFill>
                  <bgColor rgb="FFFBE2D5"/>
                </patternFill>
              </fill>
            </x14:dxf>
          </x14:cfRule>
          <xm:sqref>H194:AI194</xm:sqref>
        </x14:conditionalFormatting>
        <x14:conditionalFormatting xmlns:xm="http://schemas.microsoft.com/office/excel/2006/main">
          <x14:cfRule type="expression" priority="9077" stopIfTrue="1" id="{2DB3DD86-13DC-477C-AC98-52BF75B6286A}">
            <xm:f>NOT(AND(LEN(H196)=LEN(前回データ!H196),IF(LEN(H196)=0,TRUE,EXACT(H196,前回データ!H196))))</xm:f>
            <x14:dxf>
              <fill>
                <patternFill>
                  <bgColor rgb="FFFBE2D5"/>
                </patternFill>
              </fill>
            </x14:dxf>
          </x14:cfRule>
          <xm:sqref>H196:AI197</xm:sqref>
        </x14:conditionalFormatting>
        <x14:conditionalFormatting xmlns:xm="http://schemas.microsoft.com/office/excel/2006/main">
          <x14:cfRule type="expression" priority="10151" stopIfTrue="1" id="{9C36FF44-B90A-4AEC-9546-D033619F2C38}">
            <xm:f>NOT(AND(LEN(H267)=LEN(前回データ!H267),IF(LEN(H267)=0,TRUE,EXACT(H267,前回データ!H267))))</xm:f>
            <x14:dxf>
              <fill>
                <patternFill>
                  <bgColor rgb="FFFBE2D5"/>
                </patternFill>
              </fill>
            </x14:dxf>
          </x14:cfRule>
          <xm:sqref>H267:AI267</xm:sqref>
        </x14:conditionalFormatting>
        <x14:conditionalFormatting xmlns:xm="http://schemas.microsoft.com/office/excel/2006/main">
          <x14:cfRule type="expression" priority="10254" stopIfTrue="1" id="{43FA9959-A6AA-4DC2-A82B-21002C67351D}">
            <xm:f>NOT(AND(LEN(H280)=LEN(前回データ!H280),IF(LEN(H280)=0,TRUE,EXACT(H280,前回データ!H280))))</xm:f>
            <x14:dxf>
              <fill>
                <patternFill>
                  <bgColor rgb="FFFBE2D5"/>
                </patternFill>
              </fill>
            </x14:dxf>
          </x14:cfRule>
          <xm:sqref>H280:AI281</xm:sqref>
        </x14:conditionalFormatting>
        <x14:conditionalFormatting xmlns:xm="http://schemas.microsoft.com/office/excel/2006/main">
          <x14:cfRule type="expression" priority="10377" stopIfTrue="1" id="{7B6BD866-6C00-42DC-AB3A-276C4FBF0D10}">
            <xm:f>NOT(AND(LEN(H289)=LEN(前回データ!H289),IF(LEN(H289)=0,TRUE,EXACT(H289,前回データ!H289))))</xm:f>
            <x14:dxf>
              <fill>
                <patternFill>
                  <bgColor rgb="FFFBE2D5"/>
                </patternFill>
              </fill>
            </x14:dxf>
          </x14:cfRule>
          <xm:sqref>H289:AI289</xm:sqref>
        </x14:conditionalFormatting>
        <x14:conditionalFormatting xmlns:xm="http://schemas.microsoft.com/office/excel/2006/main">
          <x14:cfRule type="expression" priority="11775" stopIfTrue="1" id="{871C8D89-E73B-49EE-8FE8-3406C05722DC}">
            <xm:f>NOT(AND(LEN(H405)=LEN(前回データ!H405),IF(LEN(H405)=0,TRUE,EXACT(H405,前回データ!H405))))</xm:f>
            <x14:dxf>
              <fill>
                <patternFill>
                  <bgColor rgb="FFFBE2D5"/>
                </patternFill>
              </fill>
            </x14:dxf>
          </x14:cfRule>
          <xm:sqref>H405:AI405</xm:sqref>
        </x14:conditionalFormatting>
        <x14:conditionalFormatting xmlns:xm="http://schemas.microsoft.com/office/excel/2006/main">
          <x14:cfRule type="expression" priority="11855" stopIfTrue="1" id="{72C1F090-A414-4897-A1B2-1273A0B62334}">
            <xm:f>NOT(AND(LEN(H420)=LEN(前回データ!H420),IF(LEN(H420)=0,TRUE,EXACT(H420,前回データ!H420))))</xm:f>
            <x14:dxf>
              <fill>
                <patternFill>
                  <bgColor rgb="FFFBE2D5"/>
                </patternFill>
              </fill>
            </x14:dxf>
          </x14:cfRule>
          <xm:sqref>H420:AI420</xm:sqref>
        </x14:conditionalFormatting>
        <x14:conditionalFormatting xmlns:xm="http://schemas.microsoft.com/office/excel/2006/main">
          <x14:cfRule type="expression" priority="12414" stopIfTrue="1" id="{A6240A18-CB6D-40BA-8424-81E460D1D8E8}">
            <xm:f>NOT(AND(LEN(H482)=LEN(前回データ!H482),IF(LEN(H482)=0,TRUE,EXACT(H482,前回データ!H482))))</xm:f>
            <x14:dxf>
              <fill>
                <patternFill>
                  <bgColor rgb="FFFBE2D5"/>
                </patternFill>
              </fill>
            </x14:dxf>
          </x14:cfRule>
          <xm:sqref>H482:AI482</xm:sqref>
        </x14:conditionalFormatting>
        <x14:conditionalFormatting xmlns:xm="http://schemas.microsoft.com/office/excel/2006/main">
          <x14:cfRule type="expression" priority="12443" stopIfTrue="1" id="{F376ED0A-ED95-43FC-9770-1BB9B1D0B9B6}">
            <xm:f>NOT(AND(LEN(H487)=LEN(前回データ!H487),IF(LEN(H487)=0,TRUE,EXACT(H487,前回データ!H487))))</xm:f>
            <x14:dxf>
              <fill>
                <patternFill>
                  <bgColor rgb="FFFBE2D5"/>
                </patternFill>
              </fill>
            </x14:dxf>
          </x14:cfRule>
          <xm:sqref>H487:AI487</xm:sqref>
        </x14:conditionalFormatting>
        <x14:conditionalFormatting xmlns:xm="http://schemas.microsoft.com/office/excel/2006/main">
          <x14:cfRule type="expression" priority="12671" stopIfTrue="1" id="{8D7AA7E1-4C9C-4466-AFFC-B4B0F817E634}">
            <xm:f>NOT(AND(LEN(H511)=LEN(前回データ!H511),IF(LEN(H511)=0,TRUE,EXACT(H511,前回データ!H511))))</xm:f>
            <x14:dxf>
              <fill>
                <patternFill>
                  <bgColor rgb="FFFBE2D5"/>
                </patternFill>
              </fill>
            </x14:dxf>
          </x14:cfRule>
          <xm:sqref>H511:AI511</xm:sqref>
        </x14:conditionalFormatting>
        <x14:conditionalFormatting xmlns:xm="http://schemas.microsoft.com/office/excel/2006/main">
          <x14:cfRule type="expression" priority="12710" stopIfTrue="1" id="{EF8138BE-5D79-4E2B-A11F-22F5C1FF973D}">
            <xm:f>NOT(AND(LEN(H517)=LEN(前回データ!H517),IF(LEN(H517)=0,TRUE,EXACT(H517,前回データ!H517))))</xm:f>
            <x14:dxf>
              <fill>
                <patternFill>
                  <bgColor rgb="FFFBE2D5"/>
                </patternFill>
              </fill>
            </x14:dxf>
          </x14:cfRule>
          <xm:sqref>H517:AI517</xm:sqref>
        </x14:conditionalFormatting>
        <x14:conditionalFormatting xmlns:xm="http://schemas.microsoft.com/office/excel/2006/main">
          <x14:cfRule type="expression" priority="12749" stopIfTrue="1" id="{A42ED129-9B80-4A87-8109-2CA57EF4573E}">
            <xm:f>NOT(AND(LEN(H522)=LEN(前回データ!H522),IF(LEN(H522)=0,TRUE,EXACT(H522,前回データ!H522))))</xm:f>
            <x14:dxf>
              <fill>
                <patternFill>
                  <bgColor rgb="FFFBE2D5"/>
                </patternFill>
              </fill>
            </x14:dxf>
          </x14:cfRule>
          <xm:sqref>H522:AI522</xm:sqref>
        </x14:conditionalFormatting>
        <x14:conditionalFormatting xmlns:xm="http://schemas.microsoft.com/office/excel/2006/main">
          <x14:cfRule type="expression" priority="12844" stopIfTrue="1" id="{E434462B-D96B-4B6D-B516-5A4D767A45A7}">
            <xm:f>NOT(AND(LEN(H531)=LEN(前回データ!H531),IF(LEN(H531)=0,TRUE,EXACT(H531,前回データ!H531))))</xm:f>
            <x14:dxf>
              <fill>
                <patternFill>
                  <bgColor rgb="FFFBE2D5"/>
                </patternFill>
              </fill>
            </x14:dxf>
          </x14:cfRule>
          <xm:sqref>H531:AI531</xm:sqref>
        </x14:conditionalFormatting>
        <x14:conditionalFormatting xmlns:xm="http://schemas.microsoft.com/office/excel/2006/main">
          <x14:cfRule type="expression" priority="12873" stopIfTrue="1" id="{C326F81C-C510-4081-BCBD-B66004D6EA78}">
            <xm:f>NOT(AND(LEN(H536)=LEN(前回データ!H536),IF(LEN(H536)=0,TRUE,EXACT(H536,前回データ!H536))))</xm:f>
            <x14:dxf>
              <fill>
                <patternFill>
                  <bgColor rgb="FFFBE2D5"/>
                </patternFill>
              </fill>
            </x14:dxf>
          </x14:cfRule>
          <xm:sqref>H536:AI536</xm:sqref>
        </x14:conditionalFormatting>
        <x14:conditionalFormatting xmlns:xm="http://schemas.microsoft.com/office/excel/2006/main">
          <x14:cfRule type="expression" priority="12938" stopIfTrue="1" id="{0D282EAD-7514-4250-8414-2BA19F5D9547}">
            <xm:f>NOT(AND(LEN(H547)=LEN(前回データ!H547),IF(LEN(H547)=0,TRUE,EXACT(H547,前回データ!H547))))</xm:f>
            <x14:dxf>
              <fill>
                <patternFill>
                  <bgColor rgb="FFFBE2D5"/>
                </patternFill>
              </fill>
            </x14:dxf>
          </x14:cfRule>
          <xm:sqref>H547:AI547</xm:sqref>
        </x14:conditionalFormatting>
        <x14:conditionalFormatting xmlns:xm="http://schemas.microsoft.com/office/excel/2006/main">
          <x14:cfRule type="expression" priority="12976" stopIfTrue="1" id="{FA1F33E1-F2AB-441A-8F52-E914FEC69517}">
            <xm:f>NOT(AND(LEN(H553)=LEN(前回データ!H553),IF(LEN(H553)=0,TRUE,EXACT(H553,前回データ!H553))))</xm:f>
            <x14:dxf>
              <fill>
                <patternFill>
                  <bgColor rgb="FFFBE2D5"/>
                </patternFill>
              </fill>
            </x14:dxf>
          </x14:cfRule>
          <xm:sqref>H553:AI554</xm:sqref>
        </x14:conditionalFormatting>
        <x14:conditionalFormatting xmlns:xm="http://schemas.microsoft.com/office/excel/2006/main">
          <x14:cfRule type="expression" priority="13123" stopIfTrue="1" id="{7D5AB17C-8A11-404E-92AA-11193E67FF87}">
            <xm:f>NOT(AND(LEN(H566)=LEN(前回データ!H566),IF(LEN(H566)=0,TRUE,EXACT(H566,前回データ!H566))))</xm:f>
            <x14:dxf>
              <fill>
                <patternFill>
                  <bgColor rgb="FFFBE2D5"/>
                </patternFill>
              </fill>
            </x14:dxf>
          </x14:cfRule>
          <xm:sqref>H566:AI566</xm:sqref>
        </x14:conditionalFormatting>
        <x14:conditionalFormatting xmlns:xm="http://schemas.microsoft.com/office/excel/2006/main">
          <x14:cfRule type="expression" priority="13284" stopIfTrue="1" id="{4CAC1D39-BD8E-4D50-8DDF-5102695EA004}">
            <xm:f>NOT(AND(LEN(H578)=LEN(前回データ!H578),IF(LEN(H578)=0,TRUE,EXACT(H578,前回データ!H578))))</xm:f>
            <x14:dxf>
              <fill>
                <patternFill>
                  <bgColor rgb="FFFBE2D5"/>
                </patternFill>
              </fill>
            </x14:dxf>
          </x14:cfRule>
          <xm:sqref>H578:AI578</xm:sqref>
        </x14:conditionalFormatting>
        <x14:conditionalFormatting xmlns:xm="http://schemas.microsoft.com/office/excel/2006/main">
          <x14:cfRule type="expression" priority="13313" stopIfTrue="1" id="{12524C54-A19E-4720-AC45-7A4B4D9A3464}">
            <xm:f>NOT(AND(LEN(H584)=LEN(前回データ!H584),IF(LEN(H584)=0,TRUE,EXACT(H584,前回データ!H584))))</xm:f>
            <x14:dxf>
              <fill>
                <patternFill>
                  <bgColor rgb="FFFBE2D5"/>
                </patternFill>
              </fill>
            </x14:dxf>
          </x14:cfRule>
          <xm:sqref>H584:AI584</xm:sqref>
        </x14:conditionalFormatting>
        <x14:conditionalFormatting xmlns:xm="http://schemas.microsoft.com/office/excel/2006/main">
          <x14:cfRule type="expression" priority="13342" stopIfTrue="1" id="{FF5A7E5B-E04A-4F7A-BF99-03AA72480ACE}">
            <xm:f>NOT(AND(LEN(H592)=LEN(前回データ!H592),IF(LEN(H592)=0,TRUE,EXACT(H592,前回データ!H592))))</xm:f>
            <x14:dxf>
              <fill>
                <patternFill>
                  <bgColor rgb="FFFBE2D5"/>
                </patternFill>
              </fill>
            </x14:dxf>
          </x14:cfRule>
          <xm:sqref>H592:AI592</xm:sqref>
        </x14:conditionalFormatting>
        <x14:conditionalFormatting xmlns:xm="http://schemas.microsoft.com/office/excel/2006/main">
          <x14:cfRule type="expression" priority="13507" stopIfTrue="1" id="{38CE1BBC-8DDF-4959-B3F7-996501C19D82}">
            <xm:f>NOT(AND(LEN(H609)=LEN(前回データ!H609),IF(LEN(H609)=0,TRUE,EXACT(H609,前回データ!H609))))</xm:f>
            <x14:dxf>
              <fill>
                <patternFill>
                  <bgColor rgb="FFFBE2D5"/>
                </patternFill>
              </fill>
            </x14:dxf>
          </x14:cfRule>
          <xm:sqref>H609:AI609</xm:sqref>
        </x14:conditionalFormatting>
        <x14:conditionalFormatting xmlns:xm="http://schemas.microsoft.com/office/excel/2006/main">
          <x14:cfRule type="expression" priority="13536" stopIfTrue="1" id="{119B2996-38A4-4FCF-8E78-88DFA163ABED}">
            <xm:f>NOT(AND(LEN(H614)=LEN(前回データ!H614),IF(LEN(H614)=0,TRUE,EXACT(H614,前回データ!H614))))</xm:f>
            <x14:dxf>
              <fill>
                <patternFill>
                  <bgColor rgb="FFFBE2D5"/>
                </patternFill>
              </fill>
            </x14:dxf>
          </x14:cfRule>
          <xm:sqref>H614:AI614</xm:sqref>
        </x14:conditionalFormatting>
        <x14:conditionalFormatting xmlns:xm="http://schemas.microsoft.com/office/excel/2006/main">
          <x14:cfRule type="expression" priority="13684" stopIfTrue="1" id="{C3AE30D8-9BF5-4AA2-AFC8-E9DFC00D2D51}">
            <xm:f>NOT(AND(LEN(H640)=LEN(前回データ!H640),IF(LEN(H640)=0,TRUE,EXACT(H640,前回データ!H640))))</xm:f>
            <x14:dxf>
              <fill>
                <patternFill>
                  <bgColor rgb="FFFBE2D5"/>
                </patternFill>
              </fill>
            </x14:dxf>
          </x14:cfRule>
          <xm:sqref>H640:AI640</xm:sqref>
        </x14:conditionalFormatting>
        <x14:conditionalFormatting xmlns:xm="http://schemas.microsoft.com/office/excel/2006/main">
          <x14:cfRule type="expression" priority="13713" stopIfTrue="1" id="{44858742-CAEA-41FC-8F82-EFF2EE336189}">
            <xm:f>NOT(AND(LEN(H645)=LEN(前回データ!H645),IF(LEN(H645)=0,TRUE,EXACT(H645,前回データ!H645))))</xm:f>
            <x14:dxf>
              <fill>
                <patternFill>
                  <bgColor rgb="FFFBE2D5"/>
                </patternFill>
              </fill>
            </x14:dxf>
          </x14:cfRule>
          <xm:sqref>H645:AI645</xm:sqref>
        </x14:conditionalFormatting>
        <x14:conditionalFormatting xmlns:xm="http://schemas.microsoft.com/office/excel/2006/main">
          <x14:cfRule type="expression" priority="13742" stopIfTrue="1" id="{9DF5BE71-A919-4603-900D-6E3C8A65893A}">
            <xm:f>NOT(AND(LEN(H650)=LEN(前回データ!H650),IF(LEN(H650)=0,TRUE,EXACT(H650,前回データ!H650))))</xm:f>
            <x14:dxf>
              <fill>
                <patternFill>
                  <bgColor rgb="FFFBE2D5"/>
                </patternFill>
              </fill>
            </x14:dxf>
          </x14:cfRule>
          <xm:sqref>H650:AI650</xm:sqref>
        </x14:conditionalFormatting>
        <x14:conditionalFormatting xmlns:xm="http://schemas.microsoft.com/office/excel/2006/main">
          <x14:cfRule type="expression" priority="13771" stopIfTrue="1" id="{703EF08D-7311-4F12-89D1-3F53E8B29D9E}">
            <xm:f>NOT(AND(LEN(H656)=LEN(前回データ!H656),IF(LEN(H656)=0,TRUE,EXACT(H656,前回データ!H656))))</xm:f>
            <x14:dxf>
              <fill>
                <patternFill>
                  <bgColor rgb="FFFBE2D5"/>
                </patternFill>
              </fill>
            </x14:dxf>
          </x14:cfRule>
          <xm:sqref>H656:AI656</xm:sqref>
        </x14:conditionalFormatting>
        <x14:conditionalFormatting xmlns:xm="http://schemas.microsoft.com/office/excel/2006/main">
          <x14:cfRule type="expression" priority="13800" stopIfTrue="1" id="{34D64748-050F-45CD-A378-AF22B4458E06}">
            <xm:f>NOT(AND(LEN(H661)=LEN(前回データ!H661),IF(LEN(H661)=0,TRUE,EXACT(H661,前回データ!H661))))</xm:f>
            <x14:dxf>
              <fill>
                <patternFill>
                  <bgColor rgb="FFFBE2D5"/>
                </patternFill>
              </fill>
            </x14:dxf>
          </x14:cfRule>
          <xm:sqref>H661:AI661</xm:sqref>
        </x14:conditionalFormatting>
        <x14:conditionalFormatting xmlns:xm="http://schemas.microsoft.com/office/excel/2006/main">
          <x14:cfRule type="expression" priority="13863" stopIfTrue="1" id="{132000E0-A160-4324-BCC8-914A642A531E}">
            <xm:f>NOT(AND(LEN(H672)=LEN(前回データ!H672),IF(LEN(H672)=0,TRUE,EXACT(H672,前回データ!H672))))</xm:f>
            <x14:dxf>
              <fill>
                <patternFill>
                  <bgColor rgb="FFFBE2D5"/>
                </patternFill>
              </fill>
            </x14:dxf>
          </x14:cfRule>
          <xm:sqref>H672:AI672</xm:sqref>
        </x14:conditionalFormatting>
        <x14:conditionalFormatting xmlns:xm="http://schemas.microsoft.com/office/excel/2006/main">
          <x14:cfRule type="expression" priority="13926" stopIfTrue="1" id="{BE08E682-5DA2-40A5-95AD-E723FDC03A13}">
            <xm:f>NOT(AND(LEN(H683)=LEN(前回データ!H683),IF(LEN(H683)=0,TRUE,EXACT(H683,前回データ!H683))))</xm:f>
            <x14:dxf>
              <fill>
                <patternFill>
                  <bgColor rgb="FFFBE2D5"/>
                </patternFill>
              </fill>
            </x14:dxf>
          </x14:cfRule>
          <xm:sqref>H683:AI683</xm:sqref>
        </x14:conditionalFormatting>
        <x14:conditionalFormatting xmlns:xm="http://schemas.microsoft.com/office/excel/2006/main">
          <x14:cfRule type="expression" priority="13955" stopIfTrue="1" id="{3221275C-2544-4241-AB5E-3D1458AE6D41}">
            <xm:f>NOT(AND(LEN(H688)=LEN(前回データ!H688),IF(LEN(H688)=0,TRUE,EXACT(H688,前回データ!H688))))</xm:f>
            <x14:dxf>
              <fill>
                <patternFill>
                  <bgColor rgb="FFFBE2D5"/>
                </patternFill>
              </fill>
            </x14:dxf>
          </x14:cfRule>
          <xm:sqref>H688:AI688</xm:sqref>
        </x14:conditionalFormatting>
        <x14:conditionalFormatting xmlns:xm="http://schemas.microsoft.com/office/excel/2006/main">
          <x14:cfRule type="expression" priority="13984" stopIfTrue="1" id="{D384DC14-03C5-4538-8C8D-4826090A9665}">
            <xm:f>NOT(AND(LEN(H696)=LEN(前回データ!H696),IF(LEN(H696)=0,TRUE,EXACT(H696,前回データ!H696))))</xm:f>
            <x14:dxf>
              <fill>
                <patternFill>
                  <bgColor rgb="FFFBE2D5"/>
                </patternFill>
              </fill>
            </x14:dxf>
          </x14:cfRule>
          <xm:sqref>H696:AI696</xm:sqref>
        </x14:conditionalFormatting>
        <x14:conditionalFormatting xmlns:xm="http://schemas.microsoft.com/office/excel/2006/main">
          <x14:cfRule type="expression" priority="14079" stopIfTrue="1" id="{A6928D86-4808-44D8-928C-6EBCEF12C18E}">
            <xm:f>NOT(AND(LEN(H706)=LEN(前回データ!H706),IF(LEN(H706)=0,TRUE,EXACT(H706,前回データ!H706))))</xm:f>
            <x14:dxf>
              <fill>
                <patternFill>
                  <bgColor rgb="FFFBE2D5"/>
                </patternFill>
              </fill>
            </x14:dxf>
          </x14:cfRule>
          <xm:sqref>H706:AI706</xm:sqref>
        </x14:conditionalFormatting>
        <x14:conditionalFormatting xmlns:xm="http://schemas.microsoft.com/office/excel/2006/main">
          <x14:cfRule type="expression" priority="14270" stopIfTrue="1" id="{4346B862-F5F1-4B00-A350-4536087A5527}">
            <xm:f>NOT(AND(LEN(H727)=LEN(前回データ!H727),IF(LEN(H727)=0,TRUE,EXACT(H727,前回データ!H727))))</xm:f>
            <x14:dxf>
              <fill>
                <patternFill>
                  <bgColor rgb="FFFBE2D5"/>
                </patternFill>
              </fill>
            </x14:dxf>
          </x14:cfRule>
          <xm:sqref>H727:AI727</xm:sqref>
        </x14:conditionalFormatting>
        <x14:conditionalFormatting xmlns:xm="http://schemas.microsoft.com/office/excel/2006/main">
          <x14:cfRule type="expression" priority="7935" stopIfTrue="1" id="{47C1DAAA-BE71-4872-88BB-CA5E5AAF59A6}">
            <xm:f>NOT(AND(LEN(I82)=LEN(前回データ!I82),IF(LEN(I82)=0,TRUE,EXACT(I82,前回データ!I82))))</xm:f>
            <x14:dxf>
              <fill>
                <patternFill>
                  <bgColor rgb="FFFBE2D5"/>
                </patternFill>
              </fill>
            </x14:dxf>
          </x14:cfRule>
          <xm:sqref>I82:L87</xm:sqref>
        </x14:conditionalFormatting>
        <x14:conditionalFormatting xmlns:xm="http://schemas.microsoft.com/office/excel/2006/main">
          <x14:cfRule type="expression" priority="11295" stopIfTrue="1" id="{BB94179A-4A2D-4844-AC3D-EF1EB5D39473}">
            <xm:f>NOT(AND(LEN(I346)=LEN(前回データ!I346),IF(LEN(I346)=0,TRUE,EXACT(I346,前回データ!I346))))</xm:f>
            <x14:dxf>
              <fill>
                <patternFill>
                  <bgColor rgb="FFFBE2D5"/>
                </patternFill>
              </fill>
            </x14:dxf>
          </x14:cfRule>
          <xm:sqref>I346:L346</xm:sqref>
        </x14:conditionalFormatting>
        <x14:conditionalFormatting xmlns:xm="http://schemas.microsoft.com/office/excel/2006/main">
          <x14:cfRule type="expression" priority="8211" stopIfTrue="1" id="{2FD91AD6-F5E5-4172-9EE2-B66BB12E23AF}">
            <xm:f>NOT(AND(LEN(I110)=LEN(前回データ!I110),IF(LEN(I110)=0,TRUE,EXACT(I110,前回データ!I110))))</xm:f>
            <x14:dxf>
              <fill>
                <patternFill>
                  <bgColor rgb="FFFBE2D5"/>
                </patternFill>
              </fill>
            </x14:dxf>
          </x14:cfRule>
          <xm:sqref>I110:M113</xm:sqref>
        </x14:conditionalFormatting>
        <x14:conditionalFormatting xmlns:xm="http://schemas.microsoft.com/office/excel/2006/main">
          <x14:cfRule type="expression" priority="8894" stopIfTrue="1" id="{4D9E91C8-409F-47AE-B629-A0C116FB244B}">
            <xm:f>NOT(AND(LEN(I181)=LEN(前回データ!I181),IF(LEN(I181)=0,TRUE,EXACT(I181,前回データ!I181))))</xm:f>
            <x14:dxf>
              <fill>
                <patternFill>
                  <bgColor rgb="FFFBE2D5"/>
                </patternFill>
              </fill>
            </x14:dxf>
          </x14:cfRule>
          <xm:sqref>I181:M182</xm:sqref>
        </x14:conditionalFormatting>
        <x14:conditionalFormatting xmlns:xm="http://schemas.microsoft.com/office/excel/2006/main">
          <x14:cfRule type="expression" priority="14107" stopIfTrue="1" id="{0B78B13F-D734-46E2-84F1-406169FE7227}">
            <xm:f>NOT(AND(LEN(I710)=LEN(前回データ!I710),IF(LEN(I710)=0,TRUE,EXACT(I710,前回データ!I710))))</xm:f>
            <x14:dxf>
              <fill>
                <patternFill>
                  <bgColor rgb="FFFBE2D5"/>
                </patternFill>
              </fill>
            </x14:dxf>
          </x14:cfRule>
          <xm:sqref>I710:M710</xm:sqref>
        </x14:conditionalFormatting>
        <x14:conditionalFormatting xmlns:xm="http://schemas.microsoft.com/office/excel/2006/main">
          <x14:cfRule type="expression" priority="14122" stopIfTrue="1" id="{33B3650A-A7E8-4603-958D-73BC463B7D70}">
            <xm:f>NOT(AND(LEN(I713)=LEN(前回データ!I713),IF(LEN(I713)=0,TRUE,EXACT(I713,前回データ!I713))))</xm:f>
            <x14:dxf>
              <fill>
                <patternFill>
                  <bgColor rgb="FFFBE2D5"/>
                </patternFill>
              </fill>
            </x14:dxf>
          </x14:cfRule>
          <xm:sqref>I713:M713</xm:sqref>
        </x14:conditionalFormatting>
        <x14:conditionalFormatting xmlns:xm="http://schemas.microsoft.com/office/excel/2006/main">
          <x14:cfRule type="expression" priority="10185" stopIfTrue="1" id="{9CCA0709-17D4-49DA-B1B9-DA29D52334D5}">
            <xm:f>NOT(AND(LEN(I273)=LEN(前回データ!I273),IF(LEN(I273)=0,TRUE,EXACT(I273,前回データ!I273))))</xm:f>
            <x14:dxf>
              <fill>
                <patternFill>
                  <bgColor rgb="FFFBE2D5"/>
                </patternFill>
              </fill>
            </x14:dxf>
          </x14:cfRule>
          <xm:sqref>I273:O273</xm:sqref>
        </x14:conditionalFormatting>
        <x14:conditionalFormatting xmlns:xm="http://schemas.microsoft.com/office/excel/2006/main">
          <x14:cfRule type="expression" priority="9412" stopIfTrue="1" id="{03AECAE0-D64E-4C46-905B-F489011C6F39}">
            <xm:f>NOT(AND(LEN(I234)=LEN(前回データ!I234),IF(LEN(I234)=0,TRUE,EXACT(I234,前回データ!I234))))</xm:f>
            <x14:dxf>
              <fill>
                <patternFill>
                  <bgColor rgb="FFFBE2D5"/>
                </patternFill>
              </fill>
            </x14:dxf>
          </x14:cfRule>
          <xm:sqref>I234:AI253</xm:sqref>
        </x14:conditionalFormatting>
        <x14:conditionalFormatting xmlns:xm="http://schemas.microsoft.com/office/excel/2006/main">
          <x14:cfRule type="expression" priority="10610" stopIfTrue="1" id="{7858AE76-76D6-4408-B550-5DA5B3E1F63F}">
            <xm:f>NOT(AND(LEN(I310)=LEN(前回データ!I310),IF(LEN(I310)=0,TRUE,EXACT(I310,前回データ!I310))))</xm:f>
            <x14:dxf>
              <fill>
                <patternFill>
                  <bgColor rgb="FFFBE2D5"/>
                </patternFill>
              </fill>
            </x14:dxf>
          </x14:cfRule>
          <xm:sqref>I310:AI327</xm:sqref>
        </x14:conditionalFormatting>
        <x14:conditionalFormatting xmlns:xm="http://schemas.microsoft.com/office/excel/2006/main">
          <x14:cfRule type="expression" priority="10438" stopIfTrue="1" id="{6B331184-F621-419F-9BC9-1453DC450FDC}">
            <xm:f>NOT(AND(LEN(J298)=LEN(前回データ!J298),IF(LEN(J298)=0,TRUE,EXACT(J298,前回データ!J298))))</xm:f>
            <x14:dxf>
              <fill>
                <patternFill>
                  <bgColor rgb="FFFBE2D5"/>
                </patternFill>
              </fill>
            </x14:dxf>
          </x14:cfRule>
          <xm:sqref>J298</xm:sqref>
        </x14:conditionalFormatting>
        <x14:conditionalFormatting xmlns:xm="http://schemas.microsoft.com/office/excel/2006/main">
          <x14:cfRule type="expression" priority="11949" stopIfTrue="1" id="{AA651D27-87F0-4335-83E0-D7FC63485446}">
            <xm:f>NOT(AND(LEN(J431)=LEN(前回データ!J431),IF(LEN(J431)=0,TRUE,EXACT(J431,前回データ!J431))))</xm:f>
            <x14:dxf>
              <fill>
                <patternFill>
                  <bgColor rgb="FFFBE2D5"/>
                </patternFill>
              </fill>
            </x14:dxf>
          </x14:cfRule>
          <xm:sqref>J431</xm:sqref>
        </x14:conditionalFormatting>
        <x14:conditionalFormatting xmlns:xm="http://schemas.microsoft.com/office/excel/2006/main">
          <x14:cfRule type="expression" priority="11953" stopIfTrue="1" id="{3877A700-D9F5-434A-A76C-BA7087387FF2}">
            <xm:f>NOT(AND(LEN(J433)=LEN(前回データ!J433),IF(LEN(J433)=0,TRUE,EXACT(J433,前回データ!J433))))</xm:f>
            <x14:dxf>
              <fill>
                <patternFill>
                  <bgColor rgb="FFFBE2D5"/>
                </patternFill>
              </fill>
            </x14:dxf>
          </x14:cfRule>
          <xm:sqref>J433:J434</xm:sqref>
        </x14:conditionalFormatting>
        <x14:conditionalFormatting xmlns:xm="http://schemas.microsoft.com/office/excel/2006/main">
          <x14:cfRule type="expression" priority="7363" stopIfTrue="1" id="{49DF8AC6-77ED-4101-9878-BC32CAC763FC}">
            <xm:f>NOT(AND(LEN(J7)=LEN(前回データ!J7),IF(LEN(J7)=0,TRUE,EXACT(J7,前回データ!J7))))</xm:f>
            <x14:dxf>
              <fill>
                <patternFill>
                  <bgColor rgb="FFFBE2D5"/>
                </patternFill>
              </fill>
            </x14:dxf>
          </x14:cfRule>
          <xm:sqref>J7:M22</xm:sqref>
        </x14:conditionalFormatting>
        <x14:conditionalFormatting xmlns:xm="http://schemas.microsoft.com/office/excel/2006/main">
          <x14:cfRule type="expression" priority="9310" stopIfTrue="1" id="{C4EFBD42-2BCF-457F-9FB1-EF205BFB8916}">
            <xm:f>NOT(AND(LEN(J220)=LEN(前回データ!J220),IF(LEN(J220)=0,TRUE,EXACT(J220,前回データ!J220))))</xm:f>
            <x14:dxf>
              <fill>
                <patternFill>
                  <bgColor rgb="FFFBE2D5"/>
                </patternFill>
              </fill>
            </x14:dxf>
          </x14:cfRule>
          <xm:sqref>J220:O221</xm:sqref>
        </x14:conditionalFormatting>
        <x14:conditionalFormatting xmlns:xm="http://schemas.microsoft.com/office/excel/2006/main">
          <x14:cfRule type="expression" priority="10439" stopIfTrue="1" id="{76D12FA4-AFBA-4127-B702-2197239D5AEE}">
            <xm:f>NOT(AND(LEN(K298)=LEN(前回データ!K298),IF(LEN(K298)=0,TRUE,EXACT(K298,前回データ!K298))))</xm:f>
            <x14:dxf>
              <fill>
                <patternFill>
                  <bgColor rgb="FFFBE2D5"/>
                </patternFill>
              </fill>
            </x14:dxf>
          </x14:cfRule>
          <xm:sqref>K298:K299</xm:sqref>
        </x14:conditionalFormatting>
        <x14:conditionalFormatting xmlns:xm="http://schemas.microsoft.com/office/excel/2006/main">
          <x14:cfRule type="expression" priority="12901" stopIfTrue="1" id="{2E7D006A-50C4-49C6-8716-5BCCC81FB158}">
            <xm:f>NOT(AND(LEN(K540)=LEN(前回データ!K540),IF(LEN(K540)=0,TRUE,EXACT(K540,前回データ!K540))))</xm:f>
            <x14:dxf>
              <fill>
                <patternFill>
                  <bgColor rgb="FFFBE2D5"/>
                </patternFill>
              </fill>
            </x14:dxf>
          </x14:cfRule>
          <xm:sqref>K540</xm:sqref>
        </x14:conditionalFormatting>
        <x14:conditionalFormatting xmlns:xm="http://schemas.microsoft.com/office/excel/2006/main">
          <x14:cfRule type="expression" priority="11817" stopIfTrue="1" id="{4A7E6181-2FD5-41F2-BB95-19CFCB40D6EB}">
            <xm:f>NOT(AND(LEN(K411)=LEN(前回データ!K411),IF(LEN(K411)=0,TRUE,EXACT(K411,前回データ!K411))))</xm:f>
            <x14:dxf>
              <fill>
                <patternFill>
                  <bgColor rgb="FFFBE2D5"/>
                </patternFill>
              </fill>
            </x14:dxf>
          </x14:cfRule>
          <xm:sqref>K411:L411</xm:sqref>
        </x14:conditionalFormatting>
        <x14:conditionalFormatting xmlns:xm="http://schemas.microsoft.com/office/excel/2006/main">
          <x14:cfRule type="expression" priority="7617" stopIfTrue="1" id="{5F9D17E1-3D74-4CFF-83EB-A4B7B7302FA9}">
            <xm:f>NOT(AND(LEN(K38)=LEN(前回データ!K38),IF(LEN(K38)=0,TRUE,EXACT(K38,前回データ!K38))))</xm:f>
            <x14:dxf>
              <fill>
                <patternFill>
                  <bgColor rgb="FFFBE2D5"/>
                </patternFill>
              </fill>
            </x14:dxf>
          </x14:cfRule>
          <xm:sqref>K38:M40</xm:sqref>
        </x14:conditionalFormatting>
        <x14:conditionalFormatting xmlns:xm="http://schemas.microsoft.com/office/excel/2006/main">
          <x14:cfRule type="expression" priority="7743" stopIfTrue="1" id="{B6B3B532-F04E-4B0E-A4A3-B035771EE9EF}">
            <xm:f>NOT(AND(LEN(K56)=LEN(前回データ!K56),IF(LEN(K56)=0,TRUE,EXACT(K56,前回データ!K56))))</xm:f>
            <x14:dxf>
              <fill>
                <patternFill>
                  <bgColor rgb="FFFBE2D5"/>
                </patternFill>
              </fill>
            </x14:dxf>
          </x14:cfRule>
          <xm:sqref>K56:M60</xm:sqref>
        </x14:conditionalFormatting>
        <x14:conditionalFormatting xmlns:xm="http://schemas.microsoft.com/office/excel/2006/main">
          <x14:cfRule type="expression" priority="12233" stopIfTrue="1" id="{4FB314DE-D48F-4B0E-A06D-A4F1D49A5A43}">
            <xm:f>NOT(AND(LEN(K462)=LEN(前回データ!K462),IF(LEN(K462)=0,TRUE,EXACT(K462,前回データ!K462))))</xm:f>
            <x14:dxf>
              <fill>
                <patternFill>
                  <bgColor rgb="FFFBE2D5"/>
                </patternFill>
              </fill>
            </x14:dxf>
          </x14:cfRule>
          <xm:sqref>K462:AH463</xm:sqref>
        </x14:conditionalFormatting>
        <x14:conditionalFormatting xmlns:xm="http://schemas.microsoft.com/office/excel/2006/main">
          <x14:cfRule type="expression" priority="11389" stopIfTrue="1" id="{6999FC20-875E-46F4-B672-8A0FA971540A}">
            <xm:f>NOT(AND(LEN(K359)=LEN(前回データ!K359),IF(LEN(K359)=0,TRUE,EXACT(K359,前回データ!K359))))</xm:f>
            <x14:dxf>
              <fill>
                <patternFill>
                  <bgColor rgb="FFFBE2D5"/>
                </patternFill>
              </fill>
            </x14:dxf>
          </x14:cfRule>
          <xm:sqref>K359:AI359</xm:sqref>
        </x14:conditionalFormatting>
        <x14:conditionalFormatting xmlns:xm="http://schemas.microsoft.com/office/excel/2006/main">
          <x14:cfRule type="expression" priority="11962" stopIfTrue="1" id="{1ADD2DF8-5935-4966-B1D5-D7B79346A1E9}">
            <xm:f>NOT(AND(LEN(K434)=LEN(前回データ!K434),IF(LEN(K434)=0,TRUE,EXACT(K434,前回データ!K434))))</xm:f>
            <x14:dxf>
              <fill>
                <patternFill>
                  <bgColor rgb="FFFBE2D5"/>
                </patternFill>
              </fill>
            </x14:dxf>
          </x14:cfRule>
          <xm:sqref>K434:AI434</xm:sqref>
        </x14:conditionalFormatting>
        <x14:conditionalFormatting xmlns:xm="http://schemas.microsoft.com/office/excel/2006/main">
          <x14:cfRule type="expression" priority="10212" stopIfTrue="1" id="{60B2660A-7E82-4C62-9A60-A1D688BC8B67}">
            <xm:f>NOT(AND(LEN(L275)=LEN(前回データ!L275),IF(LEN(L275)=0,TRUE,EXACT(L275,前回データ!L275))))</xm:f>
            <x14:dxf>
              <fill>
                <patternFill>
                  <bgColor rgb="FFFBE2D5"/>
                </patternFill>
              </fill>
            </x14:dxf>
          </x14:cfRule>
          <xm:sqref>L275:L276</xm:sqref>
        </x14:conditionalFormatting>
        <x14:conditionalFormatting xmlns:xm="http://schemas.microsoft.com/office/excel/2006/main">
          <x14:cfRule type="expression" priority="10437" stopIfTrue="1" id="{1770F7A6-4A96-422D-8EA5-8CE68D5A9070}">
            <xm:f>NOT(AND(LEN(L297)=LEN(前回データ!L297),IF(LEN(L297)=0,TRUE,EXACT(L297,前回データ!L297))))</xm:f>
            <x14:dxf>
              <fill>
                <patternFill>
                  <bgColor rgb="FFFBE2D5"/>
                </patternFill>
              </fill>
            </x14:dxf>
          </x14:cfRule>
          <xm:sqref>L297:L299</xm:sqref>
        </x14:conditionalFormatting>
        <x14:conditionalFormatting xmlns:xm="http://schemas.microsoft.com/office/excel/2006/main">
          <x14:cfRule type="expression" priority="13828" stopIfTrue="1" id="{DB724CD6-FA2B-40D6-BA6A-82ABF78081AF}">
            <xm:f>NOT(AND(LEN(L665)=LEN(前回データ!L665),IF(LEN(L665)=0,TRUE,EXACT(L665,前回データ!L665))))</xm:f>
            <x14:dxf>
              <fill>
                <patternFill>
                  <bgColor rgb="FFFBE2D5"/>
                </patternFill>
              </fill>
            </x14:dxf>
          </x14:cfRule>
          <xm:sqref>L665</xm:sqref>
        </x14:conditionalFormatting>
        <x14:conditionalFormatting xmlns:xm="http://schemas.microsoft.com/office/excel/2006/main">
          <x14:cfRule type="expression" priority="11414" stopIfTrue="1" id="{0C94620B-5EE1-447A-9E22-2305F6E4DA13}">
            <xm:f>NOT(AND(LEN(L368)=LEN(前回データ!L368),IF(LEN(L368)=0,TRUE,EXACT(L368,前回データ!L368))))</xm:f>
            <x14:dxf>
              <fill>
                <patternFill>
                  <bgColor rgb="FFFBE2D5"/>
                </patternFill>
              </fill>
            </x14:dxf>
          </x14:cfRule>
          <xm:sqref>L368:N373</xm:sqref>
        </x14:conditionalFormatting>
        <x14:conditionalFormatting xmlns:xm="http://schemas.microsoft.com/office/excel/2006/main">
          <x14:cfRule type="expression" priority="11427" stopIfTrue="1" id="{9AF9620B-2939-4C9C-B443-1897799D88A3}">
            <xm:f>NOT(AND(LEN(L376)=LEN(前回データ!L376),IF(LEN(L376)=0,TRUE,EXACT(L376,前回データ!L376))))</xm:f>
            <x14:dxf>
              <fill>
                <patternFill>
                  <bgColor rgb="FFFBE2D5"/>
                </patternFill>
              </fill>
            </x14:dxf>
          </x14:cfRule>
          <xm:sqref>L376:N381</xm:sqref>
        </x14:conditionalFormatting>
        <x14:conditionalFormatting xmlns:xm="http://schemas.microsoft.com/office/excel/2006/main">
          <x14:cfRule type="expression" priority="11440" stopIfTrue="1" id="{DDF43A39-C3C4-4FD5-8DD2-5232865DD06E}">
            <xm:f>NOT(AND(LEN(L384)=LEN(前回データ!L384),IF(LEN(L384)=0,TRUE,EXACT(L384,前回データ!L384))))</xm:f>
            <x14:dxf>
              <fill>
                <patternFill>
                  <bgColor rgb="FFFBE2D5"/>
                </patternFill>
              </fill>
            </x14:dxf>
          </x14:cfRule>
          <xm:sqref>L384:N389</xm:sqref>
        </x14:conditionalFormatting>
        <x14:conditionalFormatting xmlns:xm="http://schemas.microsoft.com/office/excel/2006/main">
          <x14:cfRule type="expression" priority="10244" stopIfTrue="1" id="{7B2327F3-52C1-4FE0-93E3-8E41D212C937}">
            <xm:f>NOT(AND(LEN(L278)=LEN(前回データ!L278),IF(LEN(L278)=0,TRUE,EXACT(L278,前回データ!L278))))</xm:f>
            <x14:dxf>
              <fill>
                <patternFill>
                  <bgColor rgb="FFFBE2D5"/>
                </patternFill>
              </fill>
            </x14:dxf>
          </x14:cfRule>
          <xm:sqref>L278:P278</xm:sqref>
        </x14:conditionalFormatting>
        <x14:conditionalFormatting xmlns:xm="http://schemas.microsoft.com/office/excel/2006/main">
          <x14:cfRule type="expression" priority="12966" stopIfTrue="1" id="{B0F06DE2-D041-4BE8-98FB-EB8DCB7C6BC0}">
            <xm:f>NOT(AND(LEN(L551)=LEN(前回データ!L551),IF(LEN(L551)=0,TRUE,EXACT(L551,前回データ!L551))))</xm:f>
            <x14:dxf>
              <fill>
                <patternFill>
                  <bgColor rgb="FFFBE2D5"/>
                </patternFill>
              </fill>
            </x14:dxf>
          </x14:cfRule>
          <xm:sqref>L551:P551</xm:sqref>
        </x14:conditionalFormatting>
        <x14:conditionalFormatting xmlns:xm="http://schemas.microsoft.com/office/excel/2006/main">
          <x14:cfRule type="expression" priority="8291" stopIfTrue="1" id="{4B05E01D-8D7B-4CC5-82D6-BCF2D10F788F}">
            <xm:f>NOT(AND(LEN(L124)=LEN(前回データ!L124),IF(LEN(L124)=0,TRUE,EXACT(L124,前回データ!L124))))</xm:f>
            <x14:dxf>
              <fill>
                <patternFill>
                  <bgColor rgb="FFFBE2D5"/>
                </patternFill>
              </fill>
            </x14:dxf>
          </x14:cfRule>
          <xm:sqref>L124:AI127</xm:sqref>
        </x14:conditionalFormatting>
        <x14:conditionalFormatting xmlns:xm="http://schemas.microsoft.com/office/excel/2006/main">
          <x14:cfRule type="expression" priority="11364" stopIfTrue="1" id="{00688065-9606-4F90-964C-04DFDC15A953}">
            <xm:f>NOT(AND(LEN(L353)=LEN(前回データ!L353),IF(LEN(L353)=0,TRUE,EXACT(L353,前回データ!L353))))</xm:f>
            <x14:dxf>
              <fill>
                <patternFill>
                  <bgColor rgb="FFFBE2D5"/>
                </patternFill>
              </fill>
            </x14:dxf>
          </x14:cfRule>
          <xm:sqref>L353:AI353</xm:sqref>
        </x14:conditionalFormatting>
        <x14:conditionalFormatting xmlns:xm="http://schemas.microsoft.com/office/excel/2006/main">
          <x14:cfRule type="expression" priority="13573" stopIfTrue="1" id="{473A1C2B-B9CC-4C62-BD36-9E5F7A02BEA6}">
            <xm:f>NOT(AND(LEN(L619)=LEN(前回データ!L619),IF(LEN(L619)=0,TRUE,EXACT(L619,前回データ!L619))))</xm:f>
            <x14:dxf>
              <fill>
                <patternFill>
                  <bgColor rgb="FFFBE2D5"/>
                </patternFill>
              </fill>
            </x14:dxf>
          </x14:cfRule>
          <xm:sqref>L619:AI619</xm:sqref>
        </x14:conditionalFormatting>
        <x14:conditionalFormatting xmlns:xm="http://schemas.microsoft.com/office/excel/2006/main">
          <x14:cfRule type="expression" priority="10405" stopIfTrue="1" id="{43F5264D-6945-44C7-A0A8-438A1531DD40}">
            <xm:f>NOT(AND(LEN(M294)=LEN(前回データ!M294),IF(LEN(M294)=0,TRUE,EXACT(M294,前回データ!M294))))</xm:f>
            <x14:dxf>
              <fill>
                <patternFill>
                  <bgColor rgb="FFFBE2D5"/>
                </patternFill>
              </fill>
            </x14:dxf>
          </x14:cfRule>
          <xm:sqref>M294:M295</xm:sqref>
        </x14:conditionalFormatting>
        <x14:conditionalFormatting xmlns:xm="http://schemas.microsoft.com/office/excel/2006/main">
          <x14:cfRule type="expression" priority="10441" stopIfTrue="1" id="{07866D58-E5F3-4088-8B9C-C6F3812CC3C9}">
            <xm:f>NOT(AND(LEN(M298)=LEN(前回データ!M298),IF(LEN(M298)=0,TRUE,EXACT(M298,前回データ!M298))))</xm:f>
            <x14:dxf>
              <fill>
                <patternFill>
                  <bgColor rgb="FFFBE2D5"/>
                </patternFill>
              </fill>
            </x14:dxf>
          </x14:cfRule>
          <xm:sqref>M298:M299</xm:sqref>
        </x14:conditionalFormatting>
        <x14:conditionalFormatting xmlns:xm="http://schemas.microsoft.com/office/excel/2006/main">
          <x14:cfRule type="expression" priority="11951" stopIfTrue="1" id="{F7A600FF-3584-4371-88E9-C2672591D483}">
            <xm:f>NOT(AND(LEN(M432)=LEN(前回データ!M432),IF(LEN(M432)=0,TRUE,EXACT(M432,前回データ!M432))))</xm:f>
            <x14:dxf>
              <fill>
                <patternFill>
                  <bgColor rgb="FFFBE2D5"/>
                </patternFill>
              </fill>
            </x14:dxf>
          </x14:cfRule>
          <xm:sqref>M432</xm:sqref>
        </x14:conditionalFormatting>
        <x14:conditionalFormatting xmlns:xm="http://schemas.microsoft.com/office/excel/2006/main">
          <x14:cfRule type="expression" priority="13470" stopIfTrue="1" id="{5ACE2F20-C963-4EAE-A468-AF72BAACFA83}">
            <xm:f>NOT(AND(LEN(M602)=LEN(前回データ!M602),IF(LEN(M602)=0,TRUE,EXACT(M602,前回データ!M602))))</xm:f>
            <x14:dxf>
              <fill>
                <patternFill>
                  <bgColor rgb="FFFBE2D5"/>
                </patternFill>
              </fill>
            </x14:dxf>
          </x14:cfRule>
          <xm:sqref>M602:M604</xm:sqref>
        </x14:conditionalFormatting>
        <x14:conditionalFormatting xmlns:xm="http://schemas.microsoft.com/office/excel/2006/main">
          <x14:cfRule type="expression" priority="11809" stopIfTrue="1" id="{1DF0B9CC-5FED-4445-8C09-6E38744E85C7}">
            <xm:f>NOT(AND(LEN(M410)=LEN(前回データ!M410),IF(LEN(M410)=0,TRUE,EXACT(M410,前回データ!M410))))</xm:f>
            <x14:dxf>
              <fill>
                <patternFill>
                  <bgColor rgb="FFFBE2D5"/>
                </patternFill>
              </fill>
            </x14:dxf>
          </x14:cfRule>
          <xm:sqref>M410:O411</xm:sqref>
        </x14:conditionalFormatting>
        <x14:conditionalFormatting xmlns:xm="http://schemas.microsoft.com/office/excel/2006/main">
          <x14:cfRule type="expression" priority="7849" stopIfTrue="1" id="{0B335220-7F59-4CEF-A0CB-A3F3B07B44CB}">
            <xm:f>NOT(AND(LEN(M71)=LEN(前回データ!M71),IF(LEN(M71)=0,TRUE,EXACT(M71,前回データ!M71))))</xm:f>
            <x14:dxf>
              <fill>
                <patternFill>
                  <bgColor rgb="FFFBE2D5"/>
                </patternFill>
              </fill>
            </x14:dxf>
          </x14:cfRule>
          <xm:sqref>M71:Q72</xm:sqref>
        </x14:conditionalFormatting>
        <x14:conditionalFormatting xmlns:xm="http://schemas.microsoft.com/office/excel/2006/main">
          <x14:cfRule type="expression" priority="9214" stopIfTrue="1" id="{7CC3EFC0-32A8-4E65-B9EC-1C4A6AA309F5}">
            <xm:f>NOT(AND(LEN(M208)=LEN(前回データ!M208),IF(LEN(M208)=0,TRUE,EXACT(M208,前回データ!M208))))</xm:f>
            <x14:dxf>
              <fill>
                <patternFill>
                  <bgColor rgb="FFFBE2D5"/>
                </patternFill>
              </fill>
            </x14:dxf>
          </x14:cfRule>
          <xm:sqref>M208:Q210</xm:sqref>
        </x14:conditionalFormatting>
        <x14:conditionalFormatting xmlns:xm="http://schemas.microsoft.com/office/excel/2006/main">
          <x14:cfRule type="expression" priority="10221" stopIfTrue="1" id="{B66237F4-D73D-4009-948B-B041857055C8}">
            <xm:f>NOT(AND(LEN(M276)=LEN(前回データ!M276),IF(LEN(M276)=0,TRUE,EXACT(M276,前回データ!M276))))</xm:f>
            <x14:dxf>
              <fill>
                <patternFill>
                  <bgColor rgb="FFFBE2D5"/>
                </patternFill>
              </fill>
            </x14:dxf>
          </x14:cfRule>
          <xm:sqref>M276:W276</xm:sqref>
        </x14:conditionalFormatting>
        <x14:conditionalFormatting xmlns:xm="http://schemas.microsoft.com/office/excel/2006/main">
          <x14:cfRule type="expression" priority="13033" stopIfTrue="1" id="{B78D13A5-4950-4C79-BC33-BB9DF3612C9B}">
            <xm:f>NOT(AND(LEN(M557)=LEN(前回データ!M557),IF(LEN(M557)=0,TRUE,EXACT(M557,前回データ!M557))))</xm:f>
            <x14:dxf>
              <fill>
                <patternFill>
                  <bgColor rgb="FFFBE2D5"/>
                </patternFill>
              </fill>
            </x14:dxf>
          </x14:cfRule>
          <xm:sqref>M557:AI557</xm:sqref>
        </x14:conditionalFormatting>
        <x14:conditionalFormatting xmlns:xm="http://schemas.microsoft.com/office/excel/2006/main">
          <x14:cfRule type="expression" priority="13613" stopIfTrue="1" id="{6D181BA3-CBD0-4A4F-B26A-2B968EF4E102}">
            <xm:f>NOT(AND(LEN(N624)=LEN(前回データ!N624),IF(LEN(N624)=0,TRUE,EXACT(N624,前回データ!N624))))</xm:f>
            <x14:dxf>
              <fill>
                <patternFill>
                  <bgColor rgb="FFFBE2D5"/>
                </patternFill>
              </fill>
            </x14:dxf>
          </x14:cfRule>
          <xm:sqref>N624:R632</xm:sqref>
        </x14:conditionalFormatting>
        <x14:conditionalFormatting xmlns:xm="http://schemas.microsoft.com/office/excel/2006/main">
          <x14:cfRule type="expression" priority="13484" stopIfTrue="1" id="{745DB20C-F386-453C-97E8-F99CB6E85697}">
            <xm:f>NOT(AND(LEN(N604)=LEN(前回データ!N604),IF(LEN(N604)=0,TRUE,EXACT(N604,前回データ!N604))))</xm:f>
            <x14:dxf>
              <fill>
                <patternFill>
                  <bgColor rgb="FFFBE2D5"/>
                </patternFill>
              </fill>
            </x14:dxf>
          </x14:cfRule>
          <xm:sqref>N604:T604</xm:sqref>
        </x14:conditionalFormatting>
        <x14:conditionalFormatting xmlns:xm="http://schemas.microsoft.com/office/excel/2006/main">
          <x14:cfRule type="expression" priority="10415" stopIfTrue="1" id="{6994B791-7517-4077-9A11-9EC410787F6B}">
            <xm:f>NOT(AND(LEN(N295)=LEN(前回データ!N295),IF(LEN(N295)=0,TRUE,EXACT(N295,前回データ!N295))))</xm:f>
            <x14:dxf>
              <fill>
                <patternFill>
                  <bgColor rgb="FFFBE2D5"/>
                </patternFill>
              </fill>
            </x14:dxf>
          </x14:cfRule>
          <xm:sqref>N295:W295</xm:sqref>
        </x14:conditionalFormatting>
        <x14:conditionalFormatting xmlns:xm="http://schemas.microsoft.com/office/excel/2006/main">
          <x14:cfRule type="expression" priority="10442" stopIfTrue="1" id="{38A92680-A23A-4880-89B9-6A8C9B7AAAFB}">
            <xm:f>NOT(AND(LEN(N298)=LEN(前回データ!N298),IF(LEN(N298)=0,TRUE,EXACT(N298,前回データ!N298))))</xm:f>
            <x14:dxf>
              <fill>
                <patternFill>
                  <bgColor rgb="FFFBE2D5"/>
                </patternFill>
              </fill>
            </x14:dxf>
          </x14:cfRule>
          <xm:sqref>N298:AI301</xm:sqref>
        </x14:conditionalFormatting>
        <x14:conditionalFormatting xmlns:xm="http://schemas.microsoft.com/office/excel/2006/main">
          <x14:cfRule type="expression" priority="11417" stopIfTrue="1" id="{2899C242-5F56-4046-9D8B-93D231831947}">
            <xm:f>NOT(AND(LEN(O368)=LEN(前回データ!O368),IF(LEN(O368)=0,TRUE,EXACT(O368,前回データ!O368))))</xm:f>
            <x14:dxf>
              <fill>
                <patternFill>
                  <bgColor rgb="FFFBE2D5"/>
                </patternFill>
              </fill>
            </x14:dxf>
          </x14:cfRule>
          <xm:sqref>O368:P368</xm:sqref>
        </x14:conditionalFormatting>
        <x14:conditionalFormatting xmlns:xm="http://schemas.microsoft.com/office/excel/2006/main">
          <x14:cfRule type="expression" priority="11510" stopIfTrue="1" id="{0310FA7F-03E2-4CDA-999C-8BBFC655925F}">
            <xm:f>NOT(AND(LEN(O372)=LEN(前回データ!O372),IF(LEN(O372)=0,TRUE,EXACT(O372,前回データ!O372))))</xm:f>
            <x14:dxf>
              <fill>
                <patternFill>
                  <bgColor rgb="FFFBE2D5"/>
                </patternFill>
              </fill>
            </x14:dxf>
          </x14:cfRule>
          <xm:sqref>O372:P373</xm:sqref>
        </x14:conditionalFormatting>
        <x14:conditionalFormatting xmlns:xm="http://schemas.microsoft.com/office/excel/2006/main">
          <x14:cfRule type="expression" priority="11430" stopIfTrue="1" id="{7AA44F7D-F2C7-4EF4-8D73-D7A5A0FC289C}">
            <xm:f>NOT(AND(LEN(O376)=LEN(前回データ!O376),IF(LEN(O376)=0,TRUE,EXACT(O376,前回データ!O376))))</xm:f>
            <x14:dxf>
              <fill>
                <patternFill>
                  <bgColor rgb="FFFBE2D5"/>
                </patternFill>
              </fill>
            </x14:dxf>
          </x14:cfRule>
          <xm:sqref>O376:P376</xm:sqref>
        </x14:conditionalFormatting>
        <x14:conditionalFormatting xmlns:xm="http://schemas.microsoft.com/office/excel/2006/main">
          <x14:cfRule type="expression" priority="11531" stopIfTrue="1" id="{136772FD-BB53-46D1-AD44-B59423EC8C74}">
            <xm:f>NOT(AND(LEN(O380)=LEN(前回データ!O380),IF(LEN(O380)=0,TRUE,EXACT(O380,前回データ!O380))))</xm:f>
            <x14:dxf>
              <fill>
                <patternFill>
                  <bgColor rgb="FFFBE2D5"/>
                </patternFill>
              </fill>
            </x14:dxf>
          </x14:cfRule>
          <xm:sqref>O380:P381</xm:sqref>
        </x14:conditionalFormatting>
        <x14:conditionalFormatting xmlns:xm="http://schemas.microsoft.com/office/excel/2006/main">
          <x14:cfRule type="expression" priority="11443" stopIfTrue="1" id="{F516096E-4CAC-44A5-ADB8-6E5EB7348D0A}">
            <xm:f>NOT(AND(LEN(O384)=LEN(前回データ!O384),IF(LEN(O384)=0,TRUE,EXACT(O384,前回データ!O384))))</xm:f>
            <x14:dxf>
              <fill>
                <patternFill>
                  <bgColor rgb="FFFBE2D5"/>
                </patternFill>
              </fill>
            </x14:dxf>
          </x14:cfRule>
          <xm:sqref>O384:P384</xm:sqref>
        </x14:conditionalFormatting>
        <x14:conditionalFormatting xmlns:xm="http://schemas.microsoft.com/office/excel/2006/main">
          <x14:cfRule type="expression" priority="11552" stopIfTrue="1" id="{80C196EC-8545-4875-B24A-45E7CBFCFD69}">
            <xm:f>NOT(AND(LEN(O388)=LEN(前回データ!O388),IF(LEN(O388)=0,TRUE,EXACT(O388,前回データ!O388))))</xm:f>
            <x14:dxf>
              <fill>
                <patternFill>
                  <bgColor rgb="FFFBE2D5"/>
                </patternFill>
              </fill>
            </x14:dxf>
          </x14:cfRule>
          <xm:sqref>O388:P389</xm:sqref>
        </x14:conditionalFormatting>
        <x14:conditionalFormatting xmlns:xm="http://schemas.microsoft.com/office/excel/2006/main">
          <x14:cfRule type="expression" priority="7626" stopIfTrue="1" id="{71C5B22F-7ABA-4A89-8477-8192D4EA027C}">
            <xm:f>NOT(AND(LEN(O38)=LEN(前回データ!O38),IF(LEN(O38)=0,TRUE,EXACT(O38,前回データ!O38))))</xm:f>
            <x14:dxf>
              <fill>
                <patternFill>
                  <bgColor rgb="FFFBE2D5"/>
                </patternFill>
              </fill>
            </x14:dxf>
          </x14:cfRule>
          <xm:sqref>O38:Q40</xm:sqref>
        </x14:conditionalFormatting>
        <x14:conditionalFormatting xmlns:xm="http://schemas.microsoft.com/office/excel/2006/main">
          <x14:cfRule type="expression" priority="7758" stopIfTrue="1" id="{077C6D06-7AA2-4510-9A3F-63C239FEAE90}">
            <xm:f>NOT(AND(LEN(O56)=LEN(前回データ!O56),IF(LEN(O56)=0,TRUE,EXACT(O56,前回データ!O56))))</xm:f>
            <x14:dxf>
              <fill>
                <patternFill>
                  <bgColor rgb="FFFBE2D5"/>
                </patternFill>
              </fill>
            </x14:dxf>
          </x14:cfRule>
          <xm:sqref>O56:Q60</xm:sqref>
        </x14:conditionalFormatting>
        <x14:conditionalFormatting xmlns:xm="http://schemas.microsoft.com/office/excel/2006/main">
          <x14:cfRule type="expression" priority="7299" stopIfTrue="1" id="{3E5FE476-D0B3-4CA8-A75B-9842D38D4272}">
            <xm:f>NOT(AND(LEN(O7)=LEN(前回データ!O7),IF(LEN(O7)=0,TRUE,EXACT(O7,前回データ!O7))))</xm:f>
            <x14:dxf>
              <fill>
                <patternFill>
                  <bgColor rgb="FFFBE2D5"/>
                </patternFill>
              </fill>
            </x14:dxf>
          </x14:cfRule>
          <xm:sqref>O7:R14</xm:sqref>
        </x14:conditionalFormatting>
        <x14:conditionalFormatting xmlns:xm="http://schemas.microsoft.com/office/excel/2006/main">
          <x14:cfRule type="expression" priority="8231" stopIfTrue="1" id="{5D54506F-C282-4EF5-9A97-3E1FEBEFB5E2}">
            <xm:f>NOT(AND(LEN(O110)=LEN(前回データ!O110),IF(LEN(O110)=0,TRUE,EXACT(O110,前回データ!O110))))</xm:f>
            <x14:dxf>
              <fill>
                <patternFill>
                  <bgColor rgb="FFFBE2D5"/>
                </patternFill>
              </fill>
            </x14:dxf>
          </x14:cfRule>
          <xm:sqref>O110:S113</xm:sqref>
        </x14:conditionalFormatting>
        <x14:conditionalFormatting xmlns:xm="http://schemas.microsoft.com/office/excel/2006/main">
          <x14:cfRule type="expression" priority="8904" stopIfTrue="1" id="{DF9487FC-408C-4D63-B445-E4B6A0DA5583}">
            <xm:f>NOT(AND(LEN(O181)=LEN(前回データ!O181),IF(LEN(O181)=0,TRUE,EXACT(O181,前回データ!O181))))</xm:f>
            <x14:dxf>
              <fill>
                <patternFill>
                  <bgColor rgb="FFFBE2D5"/>
                </patternFill>
              </fill>
            </x14:dxf>
          </x14:cfRule>
          <xm:sqref>O181:S182</xm:sqref>
        </x14:conditionalFormatting>
        <x14:conditionalFormatting xmlns:xm="http://schemas.microsoft.com/office/excel/2006/main">
          <x14:cfRule type="expression" priority="10180" stopIfTrue="1" id="{2DBF7C7E-BB57-4208-A45C-CA49B61F2C0B}">
            <xm:f>NOT(AND(LEN(P272)=LEN(前回データ!P272),IF(LEN(P272)=0,TRUE,EXACT(P272,前回データ!P272))))</xm:f>
            <x14:dxf>
              <fill>
                <patternFill>
                  <bgColor rgb="FFFBE2D5"/>
                </patternFill>
              </fill>
            </x14:dxf>
          </x14:cfRule>
          <xm:sqref>P272:P273</xm:sqref>
        </x14:conditionalFormatting>
        <x14:conditionalFormatting xmlns:xm="http://schemas.microsoft.com/office/excel/2006/main">
          <x14:cfRule type="expression" priority="12902" stopIfTrue="1" id="{A82BEE75-A036-419D-AA0E-CC67CEDFDCBC}">
            <xm:f>NOT(AND(LEN(P540)=LEN(前回データ!P540),IF(LEN(P540)=0,TRUE,EXACT(P540,前回データ!P540))))</xm:f>
            <x14:dxf>
              <fill>
                <patternFill>
                  <bgColor rgb="FFFBE2D5"/>
                </patternFill>
              </fill>
            </x14:dxf>
          </x14:cfRule>
          <xm:sqref>P540</xm:sqref>
        </x14:conditionalFormatting>
        <x14:conditionalFormatting xmlns:xm="http://schemas.microsoft.com/office/excel/2006/main">
          <x14:cfRule type="expression" priority="13891" stopIfTrue="1" id="{14B9D214-1C33-4ACA-ADBC-17D88C8595B8}">
            <xm:f>NOT(AND(LEN(P676)=LEN(前回データ!P676),IF(LEN(P676)=0,TRUE,EXACT(P676,前回データ!P676))))</xm:f>
            <x14:dxf>
              <fill>
                <patternFill>
                  <bgColor rgb="FFFBE2D5"/>
                </patternFill>
              </fill>
            </x14:dxf>
          </x14:cfRule>
          <xm:sqref>P676</xm:sqref>
        </x14:conditionalFormatting>
        <x14:conditionalFormatting xmlns:xm="http://schemas.microsoft.com/office/excel/2006/main">
          <x14:cfRule type="expression" priority="11299" stopIfTrue="1" id="{923A4C83-D55B-4EBC-8C62-19B84C220B4B}">
            <xm:f>NOT(AND(LEN(P346)=LEN(前回データ!P346),IF(LEN(P346)=0,TRUE,EXACT(P346,前回データ!P346))))</xm:f>
            <x14:dxf>
              <fill>
                <patternFill>
                  <bgColor rgb="FFFBE2D5"/>
                </patternFill>
              </fill>
            </x14:dxf>
          </x14:cfRule>
          <xm:sqref>P346:S346</xm:sqref>
        </x14:conditionalFormatting>
        <x14:conditionalFormatting xmlns:xm="http://schemas.microsoft.com/office/excel/2006/main">
          <x14:cfRule type="expression" priority="12700" stopIfTrue="1" id="{C8A29DC1-11CF-4653-AD62-5AEC617CB34D}">
            <xm:f>NOT(AND(LEN(P515)=LEN(前回データ!P515),IF(LEN(P515)=0,TRUE,EXACT(P515,前回データ!P515))))</xm:f>
            <x14:dxf>
              <fill>
                <patternFill>
                  <bgColor rgb="FFFBE2D5"/>
                </patternFill>
              </fill>
            </x14:dxf>
          </x14:cfRule>
          <xm:sqref>P515:T515</xm:sqref>
        </x14:conditionalFormatting>
        <x14:conditionalFormatting xmlns:xm="http://schemas.microsoft.com/office/excel/2006/main">
          <x14:cfRule type="expression" priority="12739" stopIfTrue="1" id="{8F55A057-1E98-4A2E-AA4D-601E9212E467}">
            <xm:f>NOT(AND(LEN(P520)=LEN(前回データ!P520),IF(LEN(P520)=0,TRUE,EXACT(P520,前回データ!P520))))</xm:f>
            <x14:dxf>
              <fill>
                <patternFill>
                  <bgColor rgb="FFFBE2D5"/>
                </patternFill>
              </fill>
            </x14:dxf>
          </x14:cfRule>
          <xm:sqref>P520:T520</xm:sqref>
        </x14:conditionalFormatting>
        <x14:conditionalFormatting xmlns:xm="http://schemas.microsoft.com/office/excel/2006/main">
          <x14:cfRule type="expression" priority="7427" stopIfTrue="1" id="{C71B313D-C636-433B-A543-1FC49E322A94}">
            <xm:f>NOT(AND(LEN(P16)=LEN(前回データ!P16),IF(LEN(P16)=0,TRUE,EXACT(P16,前回データ!P16))))</xm:f>
            <x14:dxf>
              <fill>
                <patternFill>
                  <bgColor rgb="FFFBE2D5"/>
                </patternFill>
              </fill>
            </x14:dxf>
          </x14:cfRule>
          <xm:sqref>P16:AI18</xm:sqref>
        </x14:conditionalFormatting>
        <x14:conditionalFormatting xmlns:xm="http://schemas.microsoft.com/office/excel/2006/main">
          <x14:cfRule type="expression" priority="7487" stopIfTrue="1" id="{5322BD1E-61A8-4D6B-9DDE-07DF2EB93EC3}">
            <xm:f>NOT(AND(LEN(P20)=LEN(前回データ!P20),IF(LEN(P20)=0,TRUE,EXACT(P20,前回データ!P20))))</xm:f>
            <x14:dxf>
              <fill>
                <patternFill>
                  <bgColor rgb="FFFBE2D5"/>
                </patternFill>
              </fill>
            </x14:dxf>
          </x14:cfRule>
          <xm:sqref>P20:AI22</xm:sqref>
        </x14:conditionalFormatting>
        <x14:conditionalFormatting xmlns:xm="http://schemas.microsoft.com/office/excel/2006/main">
          <x14:cfRule type="expression" priority="7959" stopIfTrue="1" id="{9D617899-1E30-4D35-91ED-E66083CF6726}">
            <xm:f>NOT(AND(LEN(P82)=LEN(前回データ!P82),IF(LEN(P82)=0,TRUE,EXACT(P82,前回データ!P82))))</xm:f>
            <x14:dxf>
              <fill>
                <patternFill>
                  <bgColor rgb="FFFBE2D5"/>
                </patternFill>
              </fill>
            </x14:dxf>
          </x14:cfRule>
          <xm:sqref>P82:AI87</xm:sqref>
        </x14:conditionalFormatting>
        <x14:conditionalFormatting xmlns:xm="http://schemas.microsoft.com/office/excel/2006/main">
          <x14:cfRule type="expression" priority="11822" stopIfTrue="1" id="{8DFE5070-CF80-4025-AC5C-8B2289D75611}">
            <xm:f>NOT(AND(LEN(P411)=LEN(前回データ!P411),IF(LEN(P411)=0,TRUE,EXACT(P411,前回データ!P411))))</xm:f>
            <x14:dxf>
              <fill>
                <patternFill>
                  <bgColor rgb="FFFBE2D5"/>
                </patternFill>
              </fill>
            </x14:dxf>
          </x14:cfRule>
          <xm:sqref>P411:AI411</xm:sqref>
        </x14:conditionalFormatting>
        <x14:conditionalFormatting xmlns:xm="http://schemas.microsoft.com/office/excel/2006/main">
          <x14:cfRule type="expression" priority="11419" stopIfTrue="1" id="{3A12470A-B76C-4A86-8F10-22FA5DFB2DBB}">
            <xm:f>NOT(AND(LEN(Q368)=LEN(前回データ!Q368),IF(LEN(Q368)=0,TRUE,EXACT(Q368,前回データ!Q368))))</xm:f>
            <x14:dxf>
              <fill>
                <patternFill>
                  <bgColor rgb="FFFBE2D5"/>
                </patternFill>
              </fill>
            </x14:dxf>
          </x14:cfRule>
          <xm:sqref>Q368:S373</xm:sqref>
        </x14:conditionalFormatting>
        <x14:conditionalFormatting xmlns:xm="http://schemas.microsoft.com/office/excel/2006/main">
          <x14:cfRule type="expression" priority="11432" stopIfTrue="1" id="{EE6D41B6-E886-441E-AE4C-25AC222C37DD}">
            <xm:f>NOT(AND(LEN(Q376)=LEN(前回データ!Q376),IF(LEN(Q376)=0,TRUE,EXACT(Q376,前回データ!Q376))))</xm:f>
            <x14:dxf>
              <fill>
                <patternFill>
                  <bgColor rgb="FFFBE2D5"/>
                </patternFill>
              </fill>
            </x14:dxf>
          </x14:cfRule>
          <xm:sqref>Q376:S381</xm:sqref>
        </x14:conditionalFormatting>
        <x14:conditionalFormatting xmlns:xm="http://schemas.microsoft.com/office/excel/2006/main">
          <x14:cfRule type="expression" priority="11445" stopIfTrue="1" id="{3A1F9386-0D44-4ED7-B51F-46CEDB2EA61D}">
            <xm:f>NOT(AND(LEN(Q384)=LEN(前回データ!Q384),IF(LEN(Q384)=0,TRUE,EXACT(Q384,前回データ!Q384))))</xm:f>
            <x14:dxf>
              <fill>
                <patternFill>
                  <bgColor rgb="FFFBE2D5"/>
                </patternFill>
              </fill>
            </x14:dxf>
          </x14:cfRule>
          <xm:sqref>Q384:S389</xm:sqref>
        </x14:conditionalFormatting>
        <x14:conditionalFormatting xmlns:xm="http://schemas.microsoft.com/office/excel/2006/main">
          <x14:cfRule type="expression" priority="10193" stopIfTrue="1" id="{8EB94167-555A-4E23-BC78-DAD235AE8D7A}">
            <xm:f>NOT(AND(LEN(Q273)=LEN(前回データ!Q273),IF(LEN(Q273)=0,TRUE,EXACT(Q273,前回データ!Q273))))</xm:f>
            <x14:dxf>
              <fill>
                <patternFill>
                  <bgColor rgb="FFFBE2D5"/>
                </patternFill>
              </fill>
            </x14:dxf>
          </x14:cfRule>
          <xm:sqref>Q273:T273</xm:sqref>
        </x14:conditionalFormatting>
        <x14:conditionalFormatting xmlns:xm="http://schemas.microsoft.com/office/excel/2006/main">
          <x14:cfRule type="expression" priority="11846" stopIfTrue="1" id="{593E69E6-BE09-442E-9002-C02A558C49E8}">
            <xm:f>NOT(AND(LEN(Q415)=LEN(前回データ!Q415),IF(LEN(Q415)=0,TRUE,EXACT(Q415,前回データ!Q415))))</xm:f>
            <x14:dxf>
              <fill>
                <patternFill>
                  <bgColor rgb="FFFBE2D5"/>
                </patternFill>
              </fill>
            </x14:dxf>
          </x14:cfRule>
          <xm:sqref>Q415:T415</xm:sqref>
        </x14:conditionalFormatting>
        <x14:conditionalFormatting xmlns:xm="http://schemas.microsoft.com/office/excel/2006/main">
          <x14:cfRule type="expression" priority="9322" stopIfTrue="1" id="{790ACD4A-C189-4907-82AF-8A0B21996DB8}">
            <xm:f>NOT(AND(LEN(Q220)=LEN(前回データ!Q220),IF(LEN(Q220)=0,TRUE,EXACT(Q220,前回データ!Q220))))</xm:f>
            <x14:dxf>
              <fill>
                <patternFill>
                  <bgColor rgb="FFFBE2D5"/>
                </patternFill>
              </fill>
            </x14:dxf>
          </x14:cfRule>
          <xm:sqref>Q220:V221</xm:sqref>
        </x14:conditionalFormatting>
        <x14:conditionalFormatting xmlns:xm="http://schemas.microsoft.com/office/excel/2006/main">
          <x14:cfRule type="expression" priority="14112" stopIfTrue="1" id="{78695067-4FCE-4FDE-A6DF-C2B2C2370738}">
            <xm:f>NOT(AND(LEN(R710)=LEN(前回データ!R710),IF(LEN(R710)=0,TRUE,EXACT(R710,前回データ!R710))))</xm:f>
            <x14:dxf>
              <fill>
                <patternFill>
                  <bgColor rgb="FFFBE2D5"/>
                </patternFill>
              </fill>
            </x14:dxf>
          </x14:cfRule>
          <xm:sqref>R710:V710</xm:sqref>
        </x14:conditionalFormatting>
        <x14:conditionalFormatting xmlns:xm="http://schemas.microsoft.com/office/excel/2006/main">
          <x14:cfRule type="expression" priority="11950" stopIfTrue="1" id="{5DEB01A0-0D5E-457D-A2FC-75F9BF64F813}">
            <xm:f>NOT(AND(LEN(S431)=LEN(前回データ!S431),IF(LEN(S431)=0,TRUE,EXACT(S431,前回データ!S431))))</xm:f>
            <x14:dxf>
              <fill>
                <patternFill>
                  <bgColor rgb="FFFBE2D5"/>
                </patternFill>
              </fill>
            </x14:dxf>
          </x14:cfRule>
          <xm:sqref>S431</xm:sqref>
        </x14:conditionalFormatting>
        <x14:conditionalFormatting xmlns:xm="http://schemas.microsoft.com/office/excel/2006/main">
          <x14:cfRule type="expression" priority="7635" stopIfTrue="1" id="{E4B8BB83-5446-4C02-BCBD-BFCB9D36ACE9}">
            <xm:f>NOT(AND(LEN(S38)=LEN(前回データ!S38),IF(LEN(S38)=0,TRUE,EXACT(S38,前回データ!S38))))</xm:f>
            <x14:dxf>
              <fill>
                <patternFill>
                  <bgColor rgb="FFFBE2D5"/>
                </patternFill>
              </fill>
            </x14:dxf>
          </x14:cfRule>
          <xm:sqref>S38:U40</xm:sqref>
        </x14:conditionalFormatting>
        <x14:conditionalFormatting xmlns:xm="http://schemas.microsoft.com/office/excel/2006/main">
          <x14:cfRule type="expression" priority="7859" stopIfTrue="1" id="{AADCE837-1EE1-4E50-9A92-CA092517056F}">
            <xm:f>NOT(AND(LEN(S71)=LEN(前回データ!S71),IF(LEN(S71)=0,TRUE,EXACT(S71,前回データ!S71))))</xm:f>
            <x14:dxf>
              <fill>
                <patternFill>
                  <bgColor rgb="FFFBE2D5"/>
                </patternFill>
              </fill>
            </x14:dxf>
          </x14:cfRule>
          <xm:sqref>S71:W72</xm:sqref>
        </x14:conditionalFormatting>
        <x14:conditionalFormatting xmlns:xm="http://schemas.microsoft.com/office/excel/2006/main">
          <x14:cfRule type="expression" priority="9229" stopIfTrue="1" id="{4C672CBA-D155-4FC4-8654-7D46C3218BC8}">
            <xm:f>NOT(AND(LEN(S208)=LEN(前回データ!S208),IF(LEN(S208)=0,TRUE,EXACT(S208,前回データ!S208))))</xm:f>
            <x14:dxf>
              <fill>
                <patternFill>
                  <bgColor rgb="FFFBE2D5"/>
                </patternFill>
              </fill>
            </x14:dxf>
          </x14:cfRule>
          <xm:sqref>S208:W210</xm:sqref>
        </x14:conditionalFormatting>
        <x14:conditionalFormatting xmlns:xm="http://schemas.microsoft.com/office/excel/2006/main">
          <x14:cfRule type="expression" priority="14127" stopIfTrue="1" id="{49D45F84-A8A0-4FF4-88CF-1224C157AC75}">
            <xm:f>NOT(AND(LEN(S713)=LEN(前回データ!S713),IF(LEN(S713)=0,TRUE,EXACT(S713,前回データ!S713))))</xm:f>
            <x14:dxf>
              <fill>
                <patternFill>
                  <bgColor rgb="FFFBE2D5"/>
                </patternFill>
              </fill>
            </x14:dxf>
          </x14:cfRule>
          <xm:sqref>S713:W713</xm:sqref>
        </x14:conditionalFormatting>
        <x14:conditionalFormatting xmlns:xm="http://schemas.microsoft.com/office/excel/2006/main">
          <x14:cfRule type="expression" priority="13666" stopIfTrue="1" id="{4AA337ED-8EEB-44D6-8534-A6981FACE3C4}">
            <xm:f>NOT(AND(LEN(S632)=LEN(前回データ!S632),IF(LEN(S632)=0,TRUE,EXACT(S632,前回データ!S632))))</xm:f>
            <x14:dxf>
              <fill>
                <patternFill>
                  <bgColor rgb="FFFBE2D5"/>
                </patternFill>
              </fill>
            </x14:dxf>
          </x14:cfRule>
          <xm:sqref>S632:AI632</xm:sqref>
        </x14:conditionalFormatting>
        <x14:conditionalFormatting xmlns:xm="http://schemas.microsoft.com/office/excel/2006/main">
          <x14:cfRule type="expression" priority="11515" stopIfTrue="1" id="{F4DFE730-1789-442F-8216-3D3F14F2C2EE}">
            <xm:f>NOT(AND(LEN(T372)=LEN(前回データ!T372),IF(LEN(T372)=0,TRUE,EXACT(T372,前回データ!T372))))</xm:f>
            <x14:dxf>
              <fill>
                <patternFill>
                  <bgColor rgb="FFFBE2D5"/>
                </patternFill>
              </fill>
            </x14:dxf>
          </x14:cfRule>
          <xm:sqref>T372:T373</xm:sqref>
        </x14:conditionalFormatting>
        <x14:conditionalFormatting xmlns:xm="http://schemas.microsoft.com/office/excel/2006/main">
          <x14:cfRule type="expression" priority="11536" stopIfTrue="1" id="{8021DFB3-AF44-4F20-A2C8-4A00156F65C8}">
            <xm:f>NOT(AND(LEN(T380)=LEN(前回データ!T380),IF(LEN(T380)=0,TRUE,EXACT(T380,前回データ!T380))))</xm:f>
            <x14:dxf>
              <fill>
                <patternFill>
                  <bgColor rgb="FFFBE2D5"/>
                </patternFill>
              </fill>
            </x14:dxf>
          </x14:cfRule>
          <xm:sqref>T380:T381</xm:sqref>
        </x14:conditionalFormatting>
        <x14:conditionalFormatting xmlns:xm="http://schemas.microsoft.com/office/excel/2006/main">
          <x14:cfRule type="expression" priority="11557" stopIfTrue="1" id="{C94A5F91-10E7-466E-AE49-ACFD5F66DC4F}">
            <xm:f>NOT(AND(LEN(T388)=LEN(前回データ!T388),IF(LEN(T388)=0,TRUE,EXACT(T388,前回データ!T388))))</xm:f>
            <x14:dxf>
              <fill>
                <patternFill>
                  <bgColor rgb="FFFBE2D5"/>
                </patternFill>
              </fill>
            </x14:dxf>
          </x14:cfRule>
          <xm:sqref>T388:T389</xm:sqref>
        </x14:conditionalFormatting>
        <x14:conditionalFormatting xmlns:xm="http://schemas.microsoft.com/office/excel/2006/main">
          <x14:cfRule type="expression" priority="11422" stopIfTrue="1" id="{23A92125-5F46-4DAA-8F2F-FA6E6468975C}">
            <xm:f>NOT(AND(LEN(T368)=LEN(前回データ!T368),IF(LEN(T368)=0,TRUE,EXACT(T368,前回データ!T368))))</xm:f>
            <x14:dxf>
              <fill>
                <patternFill>
                  <bgColor rgb="FFFBE2D5"/>
                </patternFill>
              </fill>
            </x14:dxf>
          </x14:cfRule>
          <xm:sqref>T368:U368</xm:sqref>
        </x14:conditionalFormatting>
        <x14:conditionalFormatting xmlns:xm="http://schemas.microsoft.com/office/excel/2006/main">
          <x14:cfRule type="expression" priority="11435" stopIfTrue="1" id="{7A81B1F6-A4DF-4918-8A9C-27F23AC69227}">
            <xm:f>NOT(AND(LEN(T376)=LEN(前回データ!T376),IF(LEN(T376)=0,TRUE,EXACT(T376,前回データ!T376))))</xm:f>
            <x14:dxf>
              <fill>
                <patternFill>
                  <bgColor rgb="FFFBE2D5"/>
                </patternFill>
              </fill>
            </x14:dxf>
          </x14:cfRule>
          <xm:sqref>T376:U376</xm:sqref>
        </x14:conditionalFormatting>
        <x14:conditionalFormatting xmlns:xm="http://schemas.microsoft.com/office/excel/2006/main">
          <x14:cfRule type="expression" priority="11448" stopIfTrue="1" id="{3DD46405-C644-4FC6-8D89-7E47C7FF0E84}">
            <xm:f>NOT(AND(LEN(T384)=LEN(前回データ!T384),IF(LEN(T384)=0,TRUE,EXACT(T384,前回データ!T384))))</xm:f>
            <x14:dxf>
              <fill>
                <patternFill>
                  <bgColor rgb="FFFBE2D5"/>
                </patternFill>
              </fill>
            </x14:dxf>
          </x14:cfRule>
          <xm:sqref>T384:U384</xm:sqref>
        </x14:conditionalFormatting>
        <x14:conditionalFormatting xmlns:xm="http://schemas.microsoft.com/office/excel/2006/main">
          <x14:cfRule type="expression" priority="7331" stopIfTrue="1" id="{2F2346AB-C345-417A-83A1-D73A95248C02}">
            <xm:f>NOT(AND(LEN(T7)=LEN(前回データ!T7),IF(LEN(T7)=0,TRUE,EXACT(T7,前回データ!T7))))</xm:f>
            <x14:dxf>
              <fill>
                <patternFill>
                  <bgColor rgb="FFFBE2D5"/>
                </patternFill>
              </fill>
            </x14:dxf>
          </x14:cfRule>
          <xm:sqref>T7:W14</xm:sqref>
        </x14:conditionalFormatting>
        <x14:conditionalFormatting xmlns:xm="http://schemas.microsoft.com/office/excel/2006/main">
          <x14:cfRule type="expression" priority="10181" stopIfTrue="1" id="{022D43E4-18A4-46E6-9EC6-7046C3E91CC8}">
            <xm:f>NOT(AND(LEN(U272)=LEN(前回データ!U272),IF(LEN(U272)=0,TRUE,EXACT(U272,前回データ!U272))))</xm:f>
            <x14:dxf>
              <fill>
                <patternFill>
                  <bgColor rgb="FFFBE2D5"/>
                </patternFill>
              </fill>
            </x14:dxf>
          </x14:cfRule>
          <xm:sqref>U272:U273</xm:sqref>
        </x14:conditionalFormatting>
        <x14:conditionalFormatting xmlns:xm="http://schemas.microsoft.com/office/excel/2006/main">
          <x14:cfRule type="expression" priority="11579" stopIfTrue="1" id="{F2814143-B1E1-451B-9C12-D5F021E08C88}">
            <xm:f>NOT(AND(LEN(U373)=LEN(前回データ!U373),IF(LEN(U373)=0,TRUE,EXACT(U373,前回データ!U373))))</xm:f>
            <x14:dxf>
              <fill>
                <patternFill>
                  <bgColor rgb="FFFBE2D5"/>
                </patternFill>
              </fill>
            </x14:dxf>
          </x14:cfRule>
          <xm:sqref>U373</xm:sqref>
        </x14:conditionalFormatting>
        <x14:conditionalFormatting xmlns:xm="http://schemas.microsoft.com/office/excel/2006/main">
          <x14:cfRule type="expression" priority="11592" stopIfTrue="1" id="{EE41A4C6-1704-45C9-955F-0AFB31BED467}">
            <xm:f>NOT(AND(LEN(U381)=LEN(前回データ!U381),IF(LEN(U381)=0,TRUE,EXACT(U381,前回データ!U381))))</xm:f>
            <x14:dxf>
              <fill>
                <patternFill>
                  <bgColor rgb="FFFBE2D5"/>
                </patternFill>
              </fill>
            </x14:dxf>
          </x14:cfRule>
          <xm:sqref>U381</xm:sqref>
        </x14:conditionalFormatting>
        <x14:conditionalFormatting xmlns:xm="http://schemas.microsoft.com/office/excel/2006/main">
          <x14:cfRule type="expression" priority="11605" stopIfTrue="1" id="{66AD22D4-1F9A-4FFA-B293-85ED425408DF}">
            <xm:f>NOT(AND(LEN(U389)=LEN(前回データ!U389),IF(LEN(U389)=0,TRUE,EXACT(U389,前回データ!U389))))</xm:f>
            <x14:dxf>
              <fill>
                <patternFill>
                  <bgColor rgb="FFFBE2D5"/>
                </patternFill>
              </fill>
            </x14:dxf>
          </x14:cfRule>
          <xm:sqref>U389</xm:sqref>
        </x14:conditionalFormatting>
        <x14:conditionalFormatting xmlns:xm="http://schemas.microsoft.com/office/excel/2006/main">
          <x14:cfRule type="expression" priority="12903" stopIfTrue="1" id="{2B75703E-BA33-487C-AF4B-D9227A5F310A}">
            <xm:f>NOT(AND(LEN(U540)=LEN(前回データ!U540),IF(LEN(U540)=0,TRUE,EXACT(U540,前回データ!U540))))</xm:f>
            <x14:dxf>
              <fill>
                <patternFill>
                  <bgColor rgb="FFFBE2D5"/>
                </patternFill>
              </fill>
            </x14:dxf>
          </x14:cfRule>
          <xm:sqref>U540</xm:sqref>
        </x14:conditionalFormatting>
        <x14:conditionalFormatting xmlns:xm="http://schemas.microsoft.com/office/excel/2006/main">
          <x14:cfRule type="expression" priority="13472" stopIfTrue="1" id="{C0850557-C320-4D9B-B15A-54D8AE6B7DC2}">
            <xm:f>NOT(AND(LEN(U602)=LEN(前回データ!U602),IF(LEN(U602)=0,TRUE,EXACT(U602,前回データ!U602))))</xm:f>
            <x14:dxf>
              <fill>
                <patternFill>
                  <bgColor rgb="FFFBE2D5"/>
                </patternFill>
              </fill>
            </x14:dxf>
          </x14:cfRule>
          <xm:sqref>U602:U604</xm:sqref>
        </x14:conditionalFormatting>
        <x14:conditionalFormatting xmlns:xm="http://schemas.microsoft.com/office/excel/2006/main">
          <x14:cfRule type="expression" priority="13601" stopIfTrue="1" id="{580B782D-C95F-400E-AD0F-77B1CD9856E7}">
            <xm:f>NOT(AND(LEN(U624)=LEN(前回データ!U624),IF(LEN(U624)=0,TRUE,EXACT(U624,前回データ!U624))))</xm:f>
            <x14:dxf>
              <fill>
                <patternFill>
                  <bgColor rgb="FFFBE2D5"/>
                </patternFill>
              </fill>
            </x14:dxf>
          </x14:cfRule>
          <xm:sqref>U624:X626</xm:sqref>
        </x14:conditionalFormatting>
        <x14:conditionalFormatting xmlns:xm="http://schemas.microsoft.com/office/excel/2006/main">
          <x14:cfRule type="expression" priority="8251" stopIfTrue="1" id="{59E32F81-A7E3-47E5-AAC8-51A7715CBF60}">
            <xm:f>NOT(AND(LEN(U110)=LEN(前回データ!U110),IF(LEN(U110)=0,TRUE,EXACT(U110,前回データ!U110))))</xm:f>
            <x14:dxf>
              <fill>
                <patternFill>
                  <bgColor rgb="FFFBE2D5"/>
                </patternFill>
              </fill>
            </x14:dxf>
          </x14:cfRule>
          <xm:sqref>U110:Y113</xm:sqref>
        </x14:conditionalFormatting>
        <x14:conditionalFormatting xmlns:xm="http://schemas.microsoft.com/office/excel/2006/main">
          <x14:cfRule type="expression" priority="8914" stopIfTrue="1" id="{9FDEF0D6-9932-42F8-B121-2E14D3C85B82}">
            <xm:f>NOT(AND(LEN(U181)=LEN(前回データ!U181),IF(LEN(U181)=0,TRUE,EXACT(U181,前回データ!U181))))</xm:f>
            <x14:dxf>
              <fill>
                <patternFill>
                  <bgColor rgb="FFFBE2D5"/>
                </patternFill>
              </fill>
            </x14:dxf>
          </x14:cfRule>
          <xm:sqref>U181:Y182</xm:sqref>
        </x14:conditionalFormatting>
        <x14:conditionalFormatting xmlns:xm="http://schemas.microsoft.com/office/excel/2006/main">
          <x14:cfRule type="expression" priority="11424" stopIfTrue="1" id="{17448249-D5AA-48D0-84A2-151C05D92CC2}">
            <xm:f>NOT(AND(LEN(V368)=LEN(前回データ!V368),IF(LEN(V368)=0,TRUE,EXACT(V368,前回データ!V368))))</xm:f>
            <x14:dxf>
              <fill>
                <patternFill>
                  <bgColor rgb="FFFBE2D5"/>
                </patternFill>
              </fill>
            </x14:dxf>
          </x14:cfRule>
          <xm:sqref>V368:X373</xm:sqref>
        </x14:conditionalFormatting>
        <x14:conditionalFormatting xmlns:xm="http://schemas.microsoft.com/office/excel/2006/main">
          <x14:cfRule type="expression" priority="11437" stopIfTrue="1" id="{FBF7DCFD-35EE-4953-9D36-70372E2D7DFB}">
            <xm:f>NOT(AND(LEN(V376)=LEN(前回データ!V376),IF(LEN(V376)=0,TRUE,EXACT(V376,前回データ!V376))))</xm:f>
            <x14:dxf>
              <fill>
                <patternFill>
                  <bgColor rgb="FFFBE2D5"/>
                </patternFill>
              </fill>
            </x14:dxf>
          </x14:cfRule>
          <xm:sqref>V376:X381</xm:sqref>
        </x14:conditionalFormatting>
        <x14:conditionalFormatting xmlns:xm="http://schemas.microsoft.com/office/excel/2006/main">
          <x14:cfRule type="expression" priority="11450" stopIfTrue="1" id="{007F7C49-D078-4837-81B9-6B493E2F2613}">
            <xm:f>NOT(AND(LEN(V384)=LEN(前回データ!V384),IF(LEN(V384)=0,TRUE,EXACT(V384,前回データ!V384))))</xm:f>
            <x14:dxf>
              <fill>
                <patternFill>
                  <bgColor rgb="FFFBE2D5"/>
                </patternFill>
              </fill>
            </x14:dxf>
          </x14:cfRule>
          <xm:sqref>V384:X389</xm:sqref>
        </x14:conditionalFormatting>
        <x14:conditionalFormatting xmlns:xm="http://schemas.microsoft.com/office/excel/2006/main">
          <x14:cfRule type="expression" priority="10249" stopIfTrue="1" id="{EEC5045E-6ACD-421C-B4FA-AD066CA69C71}">
            <xm:f>NOT(AND(LEN(V278)=LEN(前回データ!V278),IF(LEN(V278)=0,TRUE,EXACT(V278,前回データ!V278))))</xm:f>
            <x14:dxf>
              <fill>
                <patternFill>
                  <bgColor rgb="FFFBE2D5"/>
                </patternFill>
              </fill>
            </x14:dxf>
          </x14:cfRule>
          <xm:sqref>V278:Z278</xm:sqref>
        </x14:conditionalFormatting>
        <x14:conditionalFormatting xmlns:xm="http://schemas.microsoft.com/office/excel/2006/main">
          <x14:cfRule type="expression" priority="12971" stopIfTrue="1" id="{7C98ECE7-E57F-4918-868C-498450E3BFCA}">
            <xm:f>NOT(AND(LEN(V551)=LEN(前回データ!V551),IF(LEN(V551)=0,TRUE,EXACT(V551,前回データ!V551))))</xm:f>
            <x14:dxf>
              <fill>
                <patternFill>
                  <bgColor rgb="FFFBE2D5"/>
                </patternFill>
              </fill>
            </x14:dxf>
          </x14:cfRule>
          <xm:sqref>V551:Z551</xm:sqref>
        </x14:conditionalFormatting>
        <x14:conditionalFormatting xmlns:xm="http://schemas.microsoft.com/office/excel/2006/main">
          <x14:cfRule type="expression" priority="10198" stopIfTrue="1" id="{8C255C64-2A47-4340-A599-2BE6002B11F6}">
            <xm:f>NOT(AND(LEN(V273)=LEN(前回データ!V273),IF(LEN(V273)=0,TRUE,EXACT(V273,前回データ!V273))))</xm:f>
            <x14:dxf>
              <fill>
                <patternFill>
                  <bgColor rgb="FFFBE2D5"/>
                </patternFill>
              </fill>
            </x14:dxf>
          </x14:cfRule>
          <xm:sqref>V273:AI273</xm:sqref>
        </x14:conditionalFormatting>
        <x14:conditionalFormatting xmlns:xm="http://schemas.microsoft.com/office/excel/2006/main">
          <x14:cfRule type="expression" priority="13492" stopIfTrue="1" id="{4B6B86C4-9800-4EC7-9AEA-115CDD843485}">
            <xm:f>NOT(AND(LEN(V604)=LEN(前回データ!V604),IF(LEN(V604)=0,TRUE,EXACT(V604,前回データ!V604))))</xm:f>
            <x14:dxf>
              <fill>
                <patternFill>
                  <bgColor rgb="FFFBE2D5"/>
                </patternFill>
              </fill>
            </x14:dxf>
          </x14:cfRule>
          <xm:sqref>V604:AI604</xm:sqref>
        </x14:conditionalFormatting>
        <x14:conditionalFormatting xmlns:xm="http://schemas.microsoft.com/office/excel/2006/main">
          <x14:cfRule type="expression" priority="11952" stopIfTrue="1" id="{73E49FB7-0C49-4FF0-936E-EEA9161C5389}">
            <xm:f>NOT(AND(LEN(W432)=LEN(前回データ!W432),IF(LEN(W432)=0,TRUE,EXACT(W432,前回データ!W432))))</xm:f>
            <x14:dxf>
              <fill>
                <patternFill>
                  <bgColor rgb="FFFBE2D5"/>
                </patternFill>
              </fill>
            </x14:dxf>
          </x14:cfRule>
          <xm:sqref>W432</xm:sqref>
        </x14:conditionalFormatting>
        <x14:conditionalFormatting xmlns:xm="http://schemas.microsoft.com/office/excel/2006/main">
          <x14:cfRule type="expression" priority="13829" stopIfTrue="1" id="{AAEFA76A-66AB-402D-9262-A7994108B2B2}">
            <xm:f>NOT(AND(LEN(W665)=LEN(前回データ!W665),IF(LEN(W665)=0,TRUE,EXACT(W665,前回データ!W665))))</xm:f>
            <x14:dxf>
              <fill>
                <patternFill>
                  <bgColor rgb="FFFBE2D5"/>
                </patternFill>
              </fill>
            </x14:dxf>
          </x14:cfRule>
          <xm:sqref>W665</xm:sqref>
        </x14:conditionalFormatting>
        <x14:conditionalFormatting xmlns:xm="http://schemas.microsoft.com/office/excel/2006/main">
          <x14:cfRule type="expression" priority="13892" stopIfTrue="1" id="{BCF220FF-D5A7-4C73-A0CB-9DBCDFA8E055}">
            <xm:f>NOT(AND(LEN(W676)=LEN(前回データ!W676),IF(LEN(W676)=0,TRUE,EXACT(W676,前回データ!W676))))</xm:f>
            <x14:dxf>
              <fill>
                <patternFill>
                  <bgColor rgb="FFFBE2D5"/>
                </patternFill>
              </fill>
            </x14:dxf>
          </x14:cfRule>
          <xm:sqref>W676</xm:sqref>
        </x14:conditionalFormatting>
        <x14:conditionalFormatting xmlns:xm="http://schemas.microsoft.com/office/excel/2006/main">
          <x14:cfRule type="expression" priority="7644" stopIfTrue="1" id="{C9A9999E-81A5-472D-9C6E-3C9FF90487E5}">
            <xm:f>NOT(AND(LEN(W38)=LEN(前回データ!W38),IF(LEN(W38)=0,TRUE,EXACT(W38,前回データ!W38))))</xm:f>
            <x14:dxf>
              <fill>
                <patternFill>
                  <bgColor rgb="FFFBE2D5"/>
                </patternFill>
              </fill>
            </x14:dxf>
          </x14:cfRule>
          <xm:sqref>W38:Y40</xm:sqref>
        </x14:conditionalFormatting>
        <x14:conditionalFormatting xmlns:xm="http://schemas.microsoft.com/office/excel/2006/main">
          <x14:cfRule type="expression" priority="10213" stopIfTrue="1" id="{C89C928E-4C4E-4C82-A853-BE6C7B982C4F}">
            <xm:f>NOT(AND(LEN(X275)=LEN(前回データ!X275),IF(LEN(X275)=0,TRUE,EXACT(X275,前回データ!X275))))</xm:f>
            <x14:dxf>
              <fill>
                <patternFill>
                  <bgColor rgb="FFFBE2D5"/>
                </patternFill>
              </fill>
            </x14:dxf>
          </x14:cfRule>
          <xm:sqref>X275:X276</xm:sqref>
        </x14:conditionalFormatting>
        <x14:conditionalFormatting xmlns:xm="http://schemas.microsoft.com/office/excel/2006/main">
          <x14:cfRule type="expression" priority="10406" stopIfTrue="1" id="{01ABC7A3-C00C-41FC-A17F-1714B0354D92}">
            <xm:f>NOT(AND(LEN(X294)=LEN(前回データ!X294),IF(LEN(X294)=0,TRUE,EXACT(X294,前回データ!X294))))</xm:f>
            <x14:dxf>
              <fill>
                <patternFill>
                  <bgColor rgb="FFFBE2D5"/>
                </patternFill>
              </fill>
            </x14:dxf>
          </x14:cfRule>
          <xm:sqref>X294:X295</xm:sqref>
        </x14:conditionalFormatting>
        <x14:conditionalFormatting xmlns:xm="http://schemas.microsoft.com/office/excel/2006/main">
          <x14:cfRule type="expression" priority="9334" stopIfTrue="1" id="{EDCAB9C7-704A-480F-8405-A83F9179A918}">
            <xm:f>NOT(AND(LEN(X220)=LEN(前回データ!X220),IF(LEN(X220)=0,TRUE,EXACT(X220,前回データ!X220))))</xm:f>
            <x14:dxf>
              <fill>
                <patternFill>
                  <bgColor rgb="FFFBE2D5"/>
                </patternFill>
              </fill>
            </x14:dxf>
          </x14:cfRule>
          <xm:sqref>X220:AC221</xm:sqref>
        </x14:conditionalFormatting>
        <x14:conditionalFormatting xmlns:xm="http://schemas.microsoft.com/office/excel/2006/main">
          <x14:cfRule type="expression" priority="10233" stopIfTrue="1" id="{BD13F9CF-A0D1-41B7-BE7B-C71DA3401B03}">
            <xm:f>NOT(AND(LEN(Y276)=LEN(前回データ!Y276),IF(LEN(Y276)=0,TRUE,EXACT(Y276,前回データ!Y276))))</xm:f>
            <x14:dxf>
              <fill>
                <patternFill>
                  <bgColor rgb="FFFBE2D5"/>
                </patternFill>
              </fill>
            </x14:dxf>
          </x14:cfRule>
          <xm:sqref>Y276:AI276</xm:sqref>
        </x14:conditionalFormatting>
        <x14:conditionalFormatting xmlns:xm="http://schemas.microsoft.com/office/excel/2006/main">
          <x14:cfRule type="expression" priority="10426" stopIfTrue="1" id="{28E77A12-9C6C-4937-874F-1BF2DE2EA1FC}">
            <xm:f>NOT(AND(LEN(Y295)=LEN(前回データ!Y295),IF(LEN(Y295)=0,TRUE,EXACT(Y295,前回データ!Y295))))</xm:f>
            <x14:dxf>
              <fill>
                <patternFill>
                  <bgColor rgb="FFFBE2D5"/>
                </patternFill>
              </fill>
            </x14:dxf>
          </x14:cfRule>
          <xm:sqref>Y295:AI295</xm:sqref>
        </x14:conditionalFormatting>
        <x14:conditionalFormatting xmlns:xm="http://schemas.microsoft.com/office/excel/2006/main">
          <x14:cfRule type="expression" priority="12904" stopIfTrue="1" id="{00E7A181-3CB3-4280-9E3B-CBBF03053416}">
            <xm:f>NOT(AND(LEN(Z540)=LEN(前回データ!Z540),IF(LEN(Z540)=0,TRUE,EXACT(Z540,前回データ!Z540))))</xm:f>
            <x14:dxf>
              <fill>
                <patternFill>
                  <bgColor rgb="FFFBE2D5"/>
                </patternFill>
              </fill>
            </x14:dxf>
          </x14:cfRule>
          <xm:sqref>Z540</xm:sqref>
        </x14:conditionalFormatting>
        <x14:conditionalFormatting xmlns:xm="http://schemas.microsoft.com/office/excel/2006/main">
          <x14:cfRule type="expression" priority="11850" stopIfTrue="1" id="{D3C0EEA0-2EAD-48F4-8D3B-02FFEBB91DAD}">
            <xm:f>NOT(AND(LEN(Z415)=LEN(前回データ!Z415),IF(LEN(Z415)=0,TRUE,EXACT(Z415,前回データ!Z415))))</xm:f>
            <x14:dxf>
              <fill>
                <patternFill>
                  <bgColor rgb="FFFBE2D5"/>
                </patternFill>
              </fill>
            </x14:dxf>
          </x14:cfRule>
          <xm:sqref>Z415:AC415</xm:sqref>
        </x14:conditionalFormatting>
        <x14:conditionalFormatting xmlns:xm="http://schemas.microsoft.com/office/excel/2006/main">
          <x14:cfRule type="expression" priority="12705" stopIfTrue="1" id="{297C83A3-3DAC-48FC-BBEF-4D72A75BC4D7}">
            <xm:f>NOT(AND(LEN(Z515)=LEN(前回データ!Z515),IF(LEN(Z515)=0,TRUE,EXACT(Z515,前回データ!Z515))))</xm:f>
            <x14:dxf>
              <fill>
                <patternFill>
                  <bgColor rgb="FFFBE2D5"/>
                </patternFill>
              </fill>
            </x14:dxf>
          </x14:cfRule>
          <xm:sqref>Z515:AD515</xm:sqref>
        </x14:conditionalFormatting>
        <x14:conditionalFormatting xmlns:xm="http://schemas.microsoft.com/office/excel/2006/main">
          <x14:cfRule type="expression" priority="7653" stopIfTrue="1" id="{EDE155D9-6F60-4E74-A25D-97BC3DF8E343}">
            <xm:f>NOT(AND(LEN(AA38)=LEN(前回データ!AA38),IF(LEN(AA38)=0,TRUE,EXACT(AA38,前回データ!AA38))))</xm:f>
            <x14:dxf>
              <fill>
                <patternFill>
                  <bgColor rgb="FFFBE2D5"/>
                </patternFill>
              </fill>
            </x14:dxf>
          </x14:cfRule>
          <xm:sqref>AA38:AC40</xm:sqref>
        </x14:conditionalFormatting>
        <x14:conditionalFormatting xmlns:xm="http://schemas.microsoft.com/office/excel/2006/main">
          <x14:cfRule type="expression" priority="8271" stopIfTrue="1" id="{E68BA98C-8D60-433D-8A3C-25D6F61FD97A}">
            <xm:f>NOT(AND(LEN(AA110)=LEN(前回データ!AA110),IF(LEN(AA110)=0,TRUE,EXACT(AA110,前回データ!AA110))))</xm:f>
            <x14:dxf>
              <fill>
                <patternFill>
                  <bgColor rgb="FFFBE2D5"/>
                </patternFill>
              </fill>
            </x14:dxf>
          </x14:cfRule>
          <xm:sqref>AA110:AE113</xm:sqref>
        </x14:conditionalFormatting>
        <x14:conditionalFormatting xmlns:xm="http://schemas.microsoft.com/office/excel/2006/main">
          <x14:cfRule type="expression" priority="12744" stopIfTrue="1" id="{FE2E26A0-73B0-400F-ABA2-3E8F08AF71CB}">
            <xm:f>NOT(AND(LEN(AA520)=LEN(前回データ!AA520),IF(LEN(AA520)=0,TRUE,EXACT(AA520,前回データ!AA520))))</xm:f>
            <x14:dxf>
              <fill>
                <patternFill>
                  <bgColor rgb="FFFBE2D5"/>
                </patternFill>
              </fill>
            </x14:dxf>
          </x14:cfRule>
          <xm:sqref>AA520:AE520</xm:sqref>
        </x14:conditionalFormatting>
        <x14:conditionalFormatting xmlns:xm="http://schemas.microsoft.com/office/excel/2006/main">
          <x14:cfRule type="expression" priority="14117" stopIfTrue="1" id="{47665540-D07E-4E89-A46B-AF64086C7B90}">
            <xm:f>NOT(AND(LEN(AA710)=LEN(前回データ!AA710),IF(LEN(AA710)=0,TRUE,EXACT(AA710,前回データ!AA710))))</xm:f>
            <x14:dxf>
              <fill>
                <patternFill>
                  <bgColor rgb="FFFBE2D5"/>
                </patternFill>
              </fill>
            </x14:dxf>
          </x14:cfRule>
          <xm:sqref>AA710:AE710</xm:sqref>
        </x14:conditionalFormatting>
        <x14:conditionalFormatting xmlns:xm="http://schemas.microsoft.com/office/excel/2006/main">
          <x14:cfRule type="expression" priority="13469" stopIfTrue="1" id="{15A29BB5-61A8-4626-BE23-61132937942F}">
            <xm:f>NOT(AND(LEN(AB602)=LEN(前回データ!AB602),IF(LEN(AB602)=0,TRUE,EXACT(AB602,前回データ!AB602))))</xm:f>
            <x14:dxf>
              <fill>
                <patternFill>
                  <bgColor rgb="FFFBE2D5"/>
                </patternFill>
              </fill>
            </x14:dxf>
          </x14:cfRule>
          <xm:sqref>AB602</xm:sqref>
        </x14:conditionalFormatting>
        <x14:conditionalFormatting xmlns:xm="http://schemas.microsoft.com/office/excel/2006/main">
          <x14:cfRule type="expression" priority="14132" stopIfTrue="1" id="{690710FB-D319-4C31-9B53-02D2E6BBA76E}">
            <xm:f>NOT(AND(LEN(AC713)=LEN(前回データ!AC713),IF(LEN(AC713)=0,TRUE,EXACT(AC713,前回データ!AC713))))</xm:f>
            <x14:dxf>
              <fill>
                <patternFill>
                  <bgColor rgb="FFFBE2D5"/>
                </patternFill>
              </fill>
            </x14:dxf>
          </x14:cfRule>
          <xm:sqref>AC713:AG713</xm:sqref>
        </x14:conditionalFormatting>
        <x14:conditionalFormatting xmlns:xm="http://schemas.microsoft.com/office/excel/2006/main">
          <x14:cfRule type="expression" priority="8502" stopIfTrue="1" id="{00DF7FD0-D8DE-4384-9A43-8DB4191339FB}">
            <xm:f>NOT(AND(LEN(AD141)=LEN(前回データ!AD141),IF(LEN(AD141)=0,TRUE,EXACT(AD141,前回データ!AD141))))</xm:f>
            <x14:dxf>
              <fill>
                <patternFill>
                  <bgColor rgb="FFFBE2D5"/>
                </patternFill>
              </fill>
            </x14:dxf>
          </x14:cfRule>
          <xm:sqref>AD141:AG141</xm:sqref>
        </x14:conditionalFormatting>
        <x14:conditionalFormatting xmlns:xm="http://schemas.microsoft.com/office/excel/2006/main">
          <x14:cfRule type="expression" priority="13597" stopIfTrue="1" id="{1D07C55B-D93D-41DF-90B4-58B9BCBA1ECC}">
            <xm:f>NOT(AND(LEN(AD625)=LEN(前回データ!AD625),IF(LEN(AD625)=0,TRUE,EXACT(AD625,前回データ!AD625))))</xm:f>
            <x14:dxf>
              <fill>
                <patternFill>
                  <bgColor rgb="FFFBE2D5"/>
                </patternFill>
              </fill>
            </x14:dxf>
          </x14:cfRule>
          <xm:sqref>AD625:AG625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0D53E-41AB-4C99-8294-FF40572DF256}">
  <sheetPr codeName="Sheet7"/>
  <dimension ref="A1:BS754"/>
  <sheetViews>
    <sheetView showGridLines="0" zoomScaleNormal="100" workbookViewId="0">
      <selection activeCell="J7" sqref="J7:M7"/>
    </sheetView>
  </sheetViews>
  <sheetFormatPr defaultColWidth="0" defaultRowHeight="23.1" customHeight="1" zeroHeight="1"/>
  <cols>
    <col min="1" max="36" width="3.625" customWidth="1"/>
    <col min="37" max="37" width="3.625" style="98" customWidth="1"/>
    <col min="38" max="60" width="3.625" customWidth="1"/>
    <col min="61" max="71" width="0" hidden="1" customWidth="1"/>
    <col min="72" max="16384" width="3.625" hidden="1"/>
  </cols>
  <sheetData>
    <row r="1" spans="2:71" ht="23.1" customHeight="1"/>
    <row r="2" spans="2:71" ht="23.1" customHeight="1">
      <c r="B2" s="197" t="s">
        <v>67</v>
      </c>
      <c r="C2" s="197"/>
      <c r="D2" s="36" t="s">
        <v>21</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L2" s="378" t="s">
        <v>513</v>
      </c>
      <c r="AM2" s="378"/>
      <c r="AN2" s="378"/>
      <c r="AO2" s="378"/>
      <c r="AP2" s="378"/>
      <c r="AQ2" s="378"/>
      <c r="AR2" s="378"/>
      <c r="AS2" s="378"/>
      <c r="AT2" s="378"/>
      <c r="AU2" s="378"/>
      <c r="AV2" s="378"/>
      <c r="AW2" s="378"/>
      <c r="AX2" s="378"/>
      <c r="AY2" s="378"/>
      <c r="AZ2" s="378"/>
      <c r="BA2" s="378"/>
      <c r="BB2" s="378"/>
      <c r="BC2" s="378"/>
      <c r="BD2" s="378"/>
      <c r="BE2" s="378"/>
      <c r="BF2" s="378"/>
      <c r="BG2" s="378"/>
    </row>
    <row r="3" spans="2:71" ht="23.1" customHeight="1">
      <c r="B3" s="197"/>
      <c r="C3" s="197"/>
      <c r="D3" s="37" t="s">
        <v>120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row>
    <row r="4" spans="2:71" ht="23.1" customHeight="1">
      <c r="B4" s="197"/>
      <c r="C4" s="197"/>
      <c r="D4" s="38" t="s">
        <v>121</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2:71" ht="23.1" customHeight="1">
      <c r="C5" s="1"/>
      <c r="AL5" s="395"/>
      <c r="AM5" s="395"/>
      <c r="AN5" s="395"/>
      <c r="AO5" s="395"/>
      <c r="AP5" s="395"/>
      <c r="AQ5" s="395"/>
      <c r="AR5" s="395"/>
      <c r="AS5" s="395"/>
      <c r="AT5" s="395"/>
      <c r="AU5" s="395"/>
      <c r="AV5" s="395"/>
      <c r="AW5" s="395"/>
      <c r="AX5" s="395"/>
      <c r="AY5" s="395"/>
      <c r="AZ5" s="395"/>
      <c r="BA5" s="395"/>
      <c r="BB5" s="395"/>
      <c r="BC5" s="395"/>
      <c r="BD5" s="395"/>
      <c r="BE5" s="395"/>
      <c r="BF5" s="395"/>
      <c r="BG5" s="395"/>
      <c r="BH5" s="19"/>
      <c r="BI5" s="19"/>
      <c r="BJ5" s="19"/>
      <c r="BK5" s="19"/>
      <c r="BL5" s="19"/>
      <c r="BM5" s="19"/>
      <c r="BN5" s="19"/>
      <c r="BO5" s="19"/>
      <c r="BP5" s="19"/>
      <c r="BQ5" s="19"/>
      <c r="BR5" s="19"/>
      <c r="BS5" s="19"/>
    </row>
    <row r="6" spans="2:71" ht="23.1" customHeight="1">
      <c r="C6" s="239"/>
      <c r="D6" s="240"/>
      <c r="E6" s="240"/>
      <c r="F6" s="240"/>
      <c r="G6" s="240"/>
      <c r="H6" s="240"/>
      <c r="I6" s="241"/>
      <c r="J6" s="239" t="s">
        <v>0</v>
      </c>
      <c r="K6" s="240"/>
      <c r="L6" s="240"/>
      <c r="M6" s="240"/>
      <c r="N6" s="241"/>
      <c r="O6" s="239" t="s">
        <v>1</v>
      </c>
      <c r="P6" s="240"/>
      <c r="Q6" s="240"/>
      <c r="R6" s="240"/>
      <c r="S6" s="241"/>
      <c r="T6" s="170" t="s">
        <v>2</v>
      </c>
      <c r="U6" s="170"/>
      <c r="V6" s="170"/>
      <c r="W6" s="170"/>
      <c r="X6" s="170"/>
      <c r="Y6" s="173" t="s">
        <v>270</v>
      </c>
      <c r="Z6" s="174"/>
      <c r="AA6" s="174"/>
      <c r="AB6" s="174"/>
      <c r="AL6" s="395"/>
      <c r="AM6" s="395"/>
      <c r="AN6" s="395"/>
      <c r="AO6" s="395"/>
      <c r="AP6" s="395"/>
      <c r="AQ6" s="395"/>
      <c r="AR6" s="395"/>
      <c r="AS6" s="395"/>
      <c r="AT6" s="395"/>
      <c r="AU6" s="395"/>
      <c r="AV6" s="395"/>
      <c r="AW6" s="395"/>
      <c r="AX6" s="395"/>
      <c r="AY6" s="395"/>
      <c r="AZ6" s="395"/>
      <c r="BA6" s="395"/>
      <c r="BB6" s="395"/>
      <c r="BC6" s="395"/>
      <c r="BD6" s="395"/>
      <c r="BE6" s="395"/>
      <c r="BF6" s="395"/>
      <c r="BG6" s="395"/>
      <c r="BH6" s="19"/>
      <c r="BI6" s="19"/>
      <c r="BJ6" s="19"/>
      <c r="BK6" s="19"/>
      <c r="BL6" s="19"/>
      <c r="BM6" s="19"/>
      <c r="BN6" s="19"/>
      <c r="BO6" s="19"/>
      <c r="BP6" s="19"/>
      <c r="BQ6" s="19"/>
      <c r="BR6" s="19"/>
      <c r="BS6" s="19"/>
    </row>
    <row r="7" spans="2:71" ht="23.1" customHeight="1">
      <c r="C7" s="360" t="s">
        <v>382</v>
      </c>
      <c r="D7" s="360"/>
      <c r="E7" s="360"/>
      <c r="F7" s="360"/>
      <c r="G7" s="172" t="str">
        <f>" "&amp;Year3 &amp;"年度"</f>
        <v xml:space="preserve"> 2023年度</v>
      </c>
      <c r="H7" s="172"/>
      <c r="I7" s="172"/>
      <c r="J7" s="443"/>
      <c r="K7" s="443"/>
      <c r="L7" s="443"/>
      <c r="M7" s="443"/>
      <c r="N7" s="45" t="s">
        <v>3</v>
      </c>
      <c r="O7" s="443"/>
      <c r="P7" s="443"/>
      <c r="Q7" s="443"/>
      <c r="R7" s="443"/>
      <c r="S7" s="45" t="s">
        <v>3</v>
      </c>
      <c r="T7" s="443"/>
      <c r="U7" s="443"/>
      <c r="V7" s="443"/>
      <c r="W7" s="443"/>
      <c r="X7" s="45" t="s">
        <v>3</v>
      </c>
      <c r="Y7" s="477" t="str">
        <f>IF(OR(ISBLANK(O7),ISBLANK(T7)),"",O7+T7)</f>
        <v/>
      </c>
      <c r="Z7" s="478"/>
      <c r="AA7" s="478"/>
      <c r="AB7" s="47" t="s">
        <v>3</v>
      </c>
      <c r="AC7" s="8"/>
      <c r="AL7" s="395"/>
      <c r="AM7" s="395"/>
      <c r="AN7" s="395"/>
      <c r="AO7" s="395"/>
      <c r="AP7" s="395"/>
      <c r="AQ7" s="395"/>
      <c r="AR7" s="395"/>
      <c r="AS7" s="395"/>
      <c r="AT7" s="395"/>
      <c r="AU7" s="395"/>
      <c r="AV7" s="395"/>
      <c r="AW7" s="395"/>
      <c r="AX7" s="395"/>
      <c r="AY7" s="395"/>
      <c r="AZ7" s="395"/>
      <c r="BA7" s="395"/>
      <c r="BB7" s="395"/>
      <c r="BC7" s="395"/>
      <c r="BD7" s="395"/>
      <c r="BE7" s="395"/>
      <c r="BF7" s="395"/>
      <c r="BG7" s="395"/>
      <c r="BH7" s="19"/>
      <c r="BI7" s="19"/>
      <c r="BJ7" s="19"/>
      <c r="BK7" s="19"/>
      <c r="BL7" s="19"/>
      <c r="BM7" s="19"/>
      <c r="BN7" s="19"/>
      <c r="BO7" s="19"/>
      <c r="BP7" s="19"/>
      <c r="BQ7" s="19"/>
      <c r="BR7" s="19"/>
      <c r="BS7" s="19"/>
    </row>
    <row r="8" spans="2:71" ht="23.1" customHeight="1">
      <c r="C8" s="360"/>
      <c r="D8" s="360"/>
      <c r="E8" s="360"/>
      <c r="F8" s="360"/>
      <c r="G8" s="172" t="str">
        <f>" "&amp;Year2 &amp;"年度"</f>
        <v xml:space="preserve"> 2024年度</v>
      </c>
      <c r="H8" s="172"/>
      <c r="I8" s="172"/>
      <c r="J8" s="443"/>
      <c r="K8" s="443"/>
      <c r="L8" s="443"/>
      <c r="M8" s="443"/>
      <c r="N8" s="45" t="s">
        <v>3</v>
      </c>
      <c r="O8" s="479"/>
      <c r="P8" s="480"/>
      <c r="Q8" s="480"/>
      <c r="R8" s="481"/>
      <c r="S8" s="45" t="s">
        <v>3</v>
      </c>
      <c r="T8" s="443"/>
      <c r="U8" s="443"/>
      <c r="V8" s="443"/>
      <c r="W8" s="443"/>
      <c r="X8" s="45" t="s">
        <v>3</v>
      </c>
      <c r="Y8" s="477" t="str">
        <f>IF(OR(ISBLANK(O8),ISBLANK(T8)),"",O8+T8)</f>
        <v/>
      </c>
      <c r="Z8" s="478"/>
      <c r="AA8" s="478"/>
      <c r="AB8" s="47" t="s">
        <v>3</v>
      </c>
      <c r="AL8" s="395"/>
      <c r="AM8" s="395"/>
      <c r="AN8" s="395"/>
      <c r="AO8" s="395"/>
      <c r="AP8" s="395"/>
      <c r="AQ8" s="395"/>
      <c r="AR8" s="395"/>
      <c r="AS8" s="395"/>
      <c r="AT8" s="395"/>
      <c r="AU8" s="395"/>
      <c r="AV8" s="395"/>
      <c r="AW8" s="395"/>
      <c r="AX8" s="395"/>
      <c r="AY8" s="395"/>
      <c r="AZ8" s="395"/>
      <c r="BA8" s="395"/>
      <c r="BB8" s="395"/>
      <c r="BC8" s="395"/>
      <c r="BD8" s="395"/>
      <c r="BE8" s="395"/>
      <c r="BF8" s="395"/>
      <c r="BG8" s="395"/>
      <c r="BH8" s="19"/>
      <c r="BI8" s="19"/>
      <c r="BJ8" s="19"/>
      <c r="BK8" s="19"/>
      <c r="BL8" s="19"/>
      <c r="BM8" s="19"/>
      <c r="BN8" s="19"/>
      <c r="BO8" s="19"/>
      <c r="BP8" s="19"/>
      <c r="BQ8" s="19"/>
      <c r="BR8" s="19"/>
      <c r="BS8" s="19"/>
    </row>
    <row r="9" spans="2:71" ht="23.1" customHeight="1">
      <c r="C9" s="360" t="s">
        <v>383</v>
      </c>
      <c r="D9" s="360"/>
      <c r="E9" s="360"/>
      <c r="F9" s="360"/>
      <c r="G9" s="172" t="str">
        <f>" "&amp;Year3 &amp;"年度"</f>
        <v xml:space="preserve"> 2023年度</v>
      </c>
      <c r="H9" s="172"/>
      <c r="I9" s="172"/>
      <c r="J9" s="474"/>
      <c r="K9" s="475"/>
      <c r="L9" s="475"/>
      <c r="M9" s="476"/>
      <c r="N9" s="45" t="s">
        <v>4</v>
      </c>
      <c r="O9" s="474"/>
      <c r="P9" s="475"/>
      <c r="Q9" s="475"/>
      <c r="R9" s="476"/>
      <c r="S9" s="45" t="s">
        <v>4</v>
      </c>
      <c r="T9" s="474"/>
      <c r="U9" s="475"/>
      <c r="V9" s="475"/>
      <c r="W9" s="476"/>
      <c r="X9" s="45" t="s">
        <v>4</v>
      </c>
      <c r="AL9" s="395"/>
      <c r="AM9" s="395"/>
      <c r="AN9" s="395"/>
      <c r="AO9" s="395"/>
      <c r="AP9" s="395"/>
      <c r="AQ9" s="395"/>
      <c r="AR9" s="395"/>
      <c r="AS9" s="395"/>
      <c r="AT9" s="395"/>
      <c r="AU9" s="395"/>
      <c r="AV9" s="395"/>
      <c r="AW9" s="395"/>
      <c r="AX9" s="395"/>
      <c r="AY9" s="395"/>
      <c r="AZ9" s="395"/>
      <c r="BA9" s="395"/>
      <c r="BB9" s="395"/>
      <c r="BC9" s="395"/>
      <c r="BD9" s="395"/>
      <c r="BE9" s="395"/>
      <c r="BF9" s="395"/>
      <c r="BG9" s="395"/>
      <c r="BH9" s="19"/>
      <c r="BI9" s="19"/>
      <c r="BJ9" s="19"/>
      <c r="BK9" s="19"/>
      <c r="BL9" s="19"/>
      <c r="BM9" s="19"/>
      <c r="BN9" s="19"/>
      <c r="BO9" s="19"/>
      <c r="BP9" s="19"/>
      <c r="BQ9" s="19"/>
      <c r="BR9" s="19"/>
      <c r="BS9" s="19"/>
    </row>
    <row r="10" spans="2:71" ht="23.1" customHeight="1">
      <c r="C10" s="360"/>
      <c r="D10" s="360"/>
      <c r="E10" s="360"/>
      <c r="F10" s="360"/>
      <c r="G10" s="172" t="str">
        <f>" "&amp;Year2 &amp;"年度"</f>
        <v xml:space="preserve"> 2024年度</v>
      </c>
      <c r="H10" s="172"/>
      <c r="I10" s="172"/>
      <c r="J10" s="474"/>
      <c r="K10" s="475"/>
      <c r="L10" s="475"/>
      <c r="M10" s="476"/>
      <c r="N10" s="45" t="s">
        <v>4</v>
      </c>
      <c r="O10" s="474"/>
      <c r="P10" s="475"/>
      <c r="Q10" s="475"/>
      <c r="R10" s="476"/>
      <c r="S10" s="45" t="s">
        <v>4</v>
      </c>
      <c r="T10" s="474"/>
      <c r="U10" s="475"/>
      <c r="V10" s="475"/>
      <c r="W10" s="476"/>
      <c r="X10" s="45" t="s">
        <v>4</v>
      </c>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19"/>
      <c r="BI10" s="19"/>
      <c r="BJ10" s="19"/>
      <c r="BK10" s="19"/>
      <c r="BL10" s="19"/>
      <c r="BM10" s="19"/>
      <c r="BN10" s="19"/>
      <c r="BO10" s="19"/>
      <c r="BP10" s="19"/>
      <c r="BQ10" s="19"/>
      <c r="BR10" s="19"/>
      <c r="BS10" s="19"/>
    </row>
    <row r="11" spans="2:71" ht="23.1" customHeight="1">
      <c r="C11" s="360" t="s">
        <v>384</v>
      </c>
      <c r="D11" s="360"/>
      <c r="E11" s="360"/>
      <c r="F11" s="360"/>
      <c r="G11" s="172" t="str">
        <f>" "&amp;Year3 &amp;"年度"</f>
        <v xml:space="preserve"> 2023年度</v>
      </c>
      <c r="H11" s="172"/>
      <c r="I11" s="172"/>
      <c r="J11" s="474"/>
      <c r="K11" s="475"/>
      <c r="L11" s="475"/>
      <c r="M11" s="476"/>
      <c r="N11" s="45" t="s">
        <v>5</v>
      </c>
      <c r="O11" s="474"/>
      <c r="P11" s="475"/>
      <c r="Q11" s="475"/>
      <c r="R11" s="476"/>
      <c r="S11" s="45" t="s">
        <v>5</v>
      </c>
      <c r="T11" s="474"/>
      <c r="U11" s="475"/>
      <c r="V11" s="475"/>
      <c r="W11" s="476"/>
      <c r="X11" s="45" t="s">
        <v>5</v>
      </c>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19"/>
      <c r="BI11" s="19"/>
      <c r="BJ11" s="19"/>
      <c r="BK11" s="19"/>
      <c r="BL11" s="19"/>
      <c r="BM11" s="19"/>
      <c r="BN11" s="19"/>
      <c r="BO11" s="19"/>
      <c r="BP11" s="19"/>
      <c r="BQ11" s="19"/>
      <c r="BR11" s="19"/>
      <c r="BS11" s="19"/>
    </row>
    <row r="12" spans="2:71" ht="23.1" customHeight="1">
      <c r="C12" s="360"/>
      <c r="D12" s="360"/>
      <c r="E12" s="360"/>
      <c r="F12" s="360"/>
      <c r="G12" s="172" t="str">
        <f>" "&amp;Year2 &amp;"年度"</f>
        <v xml:space="preserve"> 2024年度</v>
      </c>
      <c r="H12" s="172"/>
      <c r="I12" s="172"/>
      <c r="J12" s="474"/>
      <c r="K12" s="475"/>
      <c r="L12" s="475"/>
      <c r="M12" s="476"/>
      <c r="N12" s="45" t="s">
        <v>5</v>
      </c>
      <c r="O12" s="474"/>
      <c r="P12" s="475"/>
      <c r="Q12" s="475"/>
      <c r="R12" s="476"/>
      <c r="S12" s="45" t="s">
        <v>5</v>
      </c>
      <c r="T12" s="474"/>
      <c r="U12" s="475"/>
      <c r="V12" s="475"/>
      <c r="W12" s="476"/>
      <c r="X12" s="45" t="s">
        <v>5</v>
      </c>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19"/>
      <c r="BI12" s="19"/>
      <c r="BJ12" s="19"/>
      <c r="BK12" s="19"/>
      <c r="BL12" s="19"/>
      <c r="BM12" s="19"/>
      <c r="BN12" s="19"/>
      <c r="BO12" s="19"/>
      <c r="BP12" s="19"/>
      <c r="BQ12" s="19"/>
      <c r="BR12" s="19"/>
      <c r="BS12" s="19"/>
    </row>
    <row r="13" spans="2:71" ht="23.1" customHeight="1">
      <c r="C13" s="360" t="s">
        <v>385</v>
      </c>
      <c r="D13" s="360"/>
      <c r="E13" s="360"/>
      <c r="F13" s="360"/>
      <c r="G13" s="172" t="str">
        <f>" "&amp;Year3 &amp;"年度"</f>
        <v xml:space="preserve"> 2023年度</v>
      </c>
      <c r="H13" s="172"/>
      <c r="I13" s="172"/>
      <c r="J13" s="443"/>
      <c r="K13" s="443"/>
      <c r="L13" s="443"/>
      <c r="M13" s="443"/>
      <c r="N13" s="45" t="s">
        <v>17</v>
      </c>
      <c r="O13" s="443"/>
      <c r="P13" s="443"/>
      <c r="Q13" s="443"/>
      <c r="R13" s="443"/>
      <c r="S13" s="45" t="s">
        <v>17</v>
      </c>
      <c r="T13" s="443"/>
      <c r="U13" s="443"/>
      <c r="V13" s="443"/>
      <c r="W13" s="443"/>
      <c r="X13" s="45" t="s">
        <v>17</v>
      </c>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19"/>
      <c r="BI13" s="19"/>
      <c r="BJ13" s="19"/>
      <c r="BK13" s="19"/>
      <c r="BL13" s="19"/>
      <c r="BM13" s="19"/>
      <c r="BN13" s="19"/>
      <c r="BO13" s="19"/>
      <c r="BP13" s="19"/>
      <c r="BQ13" s="19"/>
      <c r="BR13" s="19"/>
      <c r="BS13" s="19"/>
    </row>
    <row r="14" spans="2:71" ht="23.1" customHeight="1">
      <c r="C14" s="360"/>
      <c r="D14" s="360"/>
      <c r="E14" s="360"/>
      <c r="F14" s="360"/>
      <c r="G14" s="172" t="str">
        <f>" "&amp;Year2 &amp;"年度"</f>
        <v xml:space="preserve"> 2024年度</v>
      </c>
      <c r="H14" s="172"/>
      <c r="I14" s="172"/>
      <c r="J14" s="443"/>
      <c r="K14" s="443"/>
      <c r="L14" s="443"/>
      <c r="M14" s="443"/>
      <c r="N14" s="45" t="s">
        <v>17</v>
      </c>
      <c r="O14" s="443"/>
      <c r="P14" s="443"/>
      <c r="Q14" s="443"/>
      <c r="R14" s="443"/>
      <c r="S14" s="45" t="s">
        <v>17</v>
      </c>
      <c r="T14" s="443"/>
      <c r="U14" s="443"/>
      <c r="V14" s="443"/>
      <c r="W14" s="443"/>
      <c r="X14" s="45" t="s">
        <v>17</v>
      </c>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19"/>
      <c r="BI14" s="19"/>
      <c r="BJ14" s="19"/>
      <c r="BK14" s="19"/>
      <c r="BL14" s="19"/>
      <c r="BM14" s="19"/>
      <c r="BN14" s="19"/>
      <c r="BO14" s="19"/>
      <c r="BP14" s="19"/>
      <c r="BQ14" s="19"/>
      <c r="BR14" s="19"/>
      <c r="BS14" s="19"/>
    </row>
    <row r="15" spans="2:71" ht="23.1" customHeight="1">
      <c r="C15" s="361" t="s">
        <v>386</v>
      </c>
      <c r="D15" s="361"/>
      <c r="E15" s="361"/>
      <c r="F15" s="361" t="str">
        <f>Year3 &amp;"年度"</f>
        <v>2023年度</v>
      </c>
      <c r="G15" s="172" t="str">
        <f>" "&amp;Year3 &amp;"年度"</f>
        <v xml:space="preserve"> 2023年度</v>
      </c>
      <c r="H15" s="172"/>
      <c r="I15" s="172"/>
      <c r="J15" s="443"/>
      <c r="K15" s="443"/>
      <c r="L15" s="443"/>
      <c r="M15" s="443"/>
      <c r="N15" s="46" t="s">
        <v>3</v>
      </c>
      <c r="P15" s="20" t="str">
        <f>Year3 &amp;"年度注記"</f>
        <v>2023年度注記</v>
      </c>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19"/>
      <c r="BI15" s="19"/>
      <c r="BJ15" s="19"/>
      <c r="BK15" s="19"/>
      <c r="BL15" s="19"/>
      <c r="BM15" s="19"/>
      <c r="BN15" s="19"/>
      <c r="BO15" s="19"/>
      <c r="BP15" s="19"/>
      <c r="BQ15" s="19"/>
      <c r="BR15" s="19"/>
      <c r="BS15" s="19"/>
    </row>
    <row r="16" spans="2:71" ht="23.1" customHeight="1">
      <c r="C16" s="360"/>
      <c r="D16" s="360"/>
      <c r="E16" s="360"/>
      <c r="F16" s="360" t="str">
        <f>Year2 &amp;"年度"</f>
        <v>2024年度</v>
      </c>
      <c r="G16" s="172" t="str">
        <f>" "&amp;Year2 &amp;"年度"</f>
        <v xml:space="preserve"> 2024年度</v>
      </c>
      <c r="H16" s="172"/>
      <c r="I16" s="172"/>
      <c r="J16" s="443"/>
      <c r="K16" s="443"/>
      <c r="L16" s="443"/>
      <c r="M16" s="443"/>
      <c r="N16" s="45" t="s">
        <v>3</v>
      </c>
      <c r="P16" s="473"/>
      <c r="Q16" s="473"/>
      <c r="R16" s="473"/>
      <c r="S16" s="473"/>
      <c r="T16" s="473"/>
      <c r="U16" s="473"/>
      <c r="V16" s="473"/>
      <c r="W16" s="473"/>
      <c r="X16" s="473"/>
      <c r="Y16" s="473"/>
      <c r="Z16" s="473"/>
      <c r="AA16" s="473"/>
      <c r="AB16" s="473"/>
      <c r="AC16" s="473"/>
      <c r="AD16" s="473"/>
      <c r="AE16" s="473"/>
      <c r="AF16" s="473"/>
      <c r="AG16" s="473"/>
      <c r="AH16" s="473"/>
      <c r="AI16" s="473"/>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19"/>
      <c r="BI16" s="19"/>
      <c r="BJ16" s="19"/>
      <c r="BK16" s="19"/>
      <c r="BL16" s="19"/>
      <c r="BM16" s="19"/>
      <c r="BN16" s="19"/>
      <c r="BO16" s="19"/>
      <c r="BP16" s="19"/>
      <c r="BQ16" s="19"/>
      <c r="BR16" s="19"/>
      <c r="BS16" s="19"/>
    </row>
    <row r="17" spans="2:71" ht="23.1" customHeight="1">
      <c r="C17" s="360" t="s">
        <v>387</v>
      </c>
      <c r="D17" s="360"/>
      <c r="E17" s="360"/>
      <c r="F17" s="360" t="str">
        <f>Year3 &amp;"年度"</f>
        <v>2023年度</v>
      </c>
      <c r="G17" s="172" t="str">
        <f>" "&amp;Year3 &amp;"年度"</f>
        <v xml:space="preserve"> 2023年度</v>
      </c>
      <c r="H17" s="172"/>
      <c r="I17" s="172"/>
      <c r="J17" s="443"/>
      <c r="K17" s="443"/>
      <c r="L17" s="443"/>
      <c r="M17" s="443"/>
      <c r="N17" s="45" t="s">
        <v>3</v>
      </c>
      <c r="P17" s="473"/>
      <c r="Q17" s="473"/>
      <c r="R17" s="473"/>
      <c r="S17" s="473"/>
      <c r="T17" s="473"/>
      <c r="U17" s="473"/>
      <c r="V17" s="473"/>
      <c r="W17" s="473"/>
      <c r="X17" s="473"/>
      <c r="Y17" s="473"/>
      <c r="Z17" s="473"/>
      <c r="AA17" s="473"/>
      <c r="AB17" s="473"/>
      <c r="AC17" s="473"/>
      <c r="AD17" s="473"/>
      <c r="AE17" s="473"/>
      <c r="AF17" s="473"/>
      <c r="AG17" s="473"/>
      <c r="AH17" s="473"/>
      <c r="AI17" s="473"/>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19"/>
      <c r="BI17" s="19"/>
      <c r="BJ17" s="19"/>
      <c r="BK17" s="19"/>
      <c r="BL17" s="19"/>
      <c r="BM17" s="19"/>
      <c r="BN17" s="19"/>
      <c r="BO17" s="19"/>
      <c r="BP17" s="19"/>
      <c r="BQ17" s="19"/>
      <c r="BR17" s="19"/>
      <c r="BS17" s="19"/>
    </row>
    <row r="18" spans="2:71" ht="23.1" customHeight="1">
      <c r="C18" s="360"/>
      <c r="D18" s="360"/>
      <c r="E18" s="360"/>
      <c r="F18" s="360" t="str">
        <f>Year2 &amp;"年度"</f>
        <v>2024年度</v>
      </c>
      <c r="G18" s="172" t="str">
        <f>" "&amp;Year2 &amp;"年度"</f>
        <v xml:space="preserve"> 2024年度</v>
      </c>
      <c r="H18" s="172"/>
      <c r="I18" s="172"/>
      <c r="J18" s="443"/>
      <c r="K18" s="443"/>
      <c r="L18" s="443"/>
      <c r="M18" s="443"/>
      <c r="N18" s="45" t="s">
        <v>3</v>
      </c>
      <c r="P18" s="473"/>
      <c r="Q18" s="473"/>
      <c r="R18" s="473"/>
      <c r="S18" s="473"/>
      <c r="T18" s="473"/>
      <c r="U18" s="473"/>
      <c r="V18" s="473"/>
      <c r="W18" s="473"/>
      <c r="X18" s="473"/>
      <c r="Y18" s="473"/>
      <c r="Z18" s="473"/>
      <c r="AA18" s="473"/>
      <c r="AB18" s="473"/>
      <c r="AC18" s="473"/>
      <c r="AD18" s="473"/>
      <c r="AE18" s="473"/>
      <c r="AF18" s="473"/>
      <c r="AG18" s="473"/>
      <c r="AH18" s="473"/>
      <c r="AI18" s="473"/>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19"/>
      <c r="BI18" s="19"/>
      <c r="BJ18" s="19"/>
      <c r="BK18" s="19"/>
      <c r="BL18" s="19"/>
      <c r="BM18" s="19"/>
      <c r="BN18" s="19"/>
      <c r="BO18" s="19"/>
      <c r="BP18" s="19"/>
      <c r="BQ18" s="19"/>
      <c r="BR18" s="19"/>
      <c r="BS18" s="19"/>
    </row>
    <row r="19" spans="2:71" ht="23.1" customHeight="1">
      <c r="C19" s="360" t="s">
        <v>388</v>
      </c>
      <c r="D19" s="360"/>
      <c r="E19" s="360"/>
      <c r="F19" s="360" t="str">
        <f>Year3 &amp;"年度"</f>
        <v>2023年度</v>
      </c>
      <c r="G19" s="172" t="str">
        <f>" "&amp;Year3 &amp;"年度"</f>
        <v xml:space="preserve"> 2023年度</v>
      </c>
      <c r="H19" s="172"/>
      <c r="I19" s="172"/>
      <c r="J19" s="443"/>
      <c r="K19" s="443"/>
      <c r="L19" s="443"/>
      <c r="M19" s="443"/>
      <c r="N19" s="45" t="s">
        <v>3</v>
      </c>
      <c r="P19" s="20" t="str">
        <f>Year2 &amp;"年度注記"</f>
        <v>2024年度注記</v>
      </c>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19"/>
      <c r="BI19" s="19"/>
      <c r="BJ19" s="19"/>
      <c r="BK19" s="19"/>
      <c r="BL19" s="19"/>
      <c r="BM19" s="19"/>
      <c r="BN19" s="19"/>
      <c r="BO19" s="19"/>
      <c r="BP19" s="19"/>
      <c r="BQ19" s="19"/>
      <c r="BR19" s="19"/>
      <c r="BS19" s="19"/>
    </row>
    <row r="20" spans="2:71" ht="23.1" customHeight="1">
      <c r="C20" s="360"/>
      <c r="D20" s="360"/>
      <c r="E20" s="360"/>
      <c r="F20" s="360" t="str">
        <f>Year2 &amp;"年度"</f>
        <v>2024年度</v>
      </c>
      <c r="G20" s="172" t="str">
        <f>" "&amp;Year2 &amp;"年度"</f>
        <v xml:space="preserve"> 2024年度</v>
      </c>
      <c r="H20" s="172"/>
      <c r="I20" s="172"/>
      <c r="J20" s="443"/>
      <c r="K20" s="443"/>
      <c r="L20" s="443"/>
      <c r="M20" s="443"/>
      <c r="N20" s="45" t="s">
        <v>3</v>
      </c>
      <c r="P20" s="473"/>
      <c r="Q20" s="473"/>
      <c r="R20" s="473"/>
      <c r="S20" s="473"/>
      <c r="T20" s="473"/>
      <c r="U20" s="473"/>
      <c r="V20" s="473"/>
      <c r="W20" s="473"/>
      <c r="X20" s="473"/>
      <c r="Y20" s="473"/>
      <c r="Z20" s="473"/>
      <c r="AA20" s="473"/>
      <c r="AB20" s="473"/>
      <c r="AC20" s="473"/>
      <c r="AD20" s="473"/>
      <c r="AE20" s="473"/>
      <c r="AF20" s="473"/>
      <c r="AG20" s="473"/>
      <c r="AH20" s="473"/>
      <c r="AI20" s="473"/>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395"/>
      <c r="BH20" s="19"/>
      <c r="BI20" s="19"/>
      <c r="BJ20" s="19"/>
      <c r="BK20" s="19"/>
      <c r="BL20" s="19"/>
      <c r="BM20" s="19"/>
      <c r="BN20" s="19"/>
      <c r="BO20" s="19"/>
      <c r="BP20" s="19"/>
      <c r="BQ20" s="19"/>
      <c r="BR20" s="19"/>
      <c r="BS20" s="19"/>
    </row>
    <row r="21" spans="2:71" ht="23.1" customHeight="1">
      <c r="C21" s="360" t="s">
        <v>389</v>
      </c>
      <c r="D21" s="360"/>
      <c r="E21" s="360"/>
      <c r="F21" s="360" t="str">
        <f>Year3 &amp;"年度"</f>
        <v>2023年度</v>
      </c>
      <c r="G21" s="172" t="str">
        <f>" "&amp;Year3 &amp;"年度"</f>
        <v xml:space="preserve"> 2023年度</v>
      </c>
      <c r="H21" s="172"/>
      <c r="I21" s="172"/>
      <c r="J21" s="443"/>
      <c r="K21" s="443"/>
      <c r="L21" s="443"/>
      <c r="M21" s="443"/>
      <c r="N21" s="45" t="s">
        <v>3</v>
      </c>
      <c r="P21" s="473"/>
      <c r="Q21" s="473"/>
      <c r="R21" s="473"/>
      <c r="S21" s="473"/>
      <c r="T21" s="473"/>
      <c r="U21" s="473"/>
      <c r="V21" s="473"/>
      <c r="W21" s="473"/>
      <c r="X21" s="473"/>
      <c r="Y21" s="473"/>
      <c r="Z21" s="473"/>
      <c r="AA21" s="473"/>
      <c r="AB21" s="473"/>
      <c r="AC21" s="473"/>
      <c r="AD21" s="473"/>
      <c r="AE21" s="473"/>
      <c r="AF21" s="473"/>
      <c r="AG21" s="473"/>
      <c r="AH21" s="473"/>
      <c r="AI21" s="473"/>
      <c r="AL21" s="395"/>
      <c r="AM21" s="395"/>
      <c r="AN21" s="395"/>
      <c r="AO21" s="395"/>
      <c r="AP21" s="395"/>
      <c r="AQ21" s="395"/>
      <c r="AR21" s="395"/>
      <c r="AS21" s="395"/>
      <c r="AT21" s="395"/>
      <c r="AU21" s="395"/>
      <c r="AV21" s="395"/>
      <c r="AW21" s="395"/>
      <c r="AX21" s="395"/>
      <c r="AY21" s="395"/>
      <c r="AZ21" s="395"/>
      <c r="BA21" s="395"/>
      <c r="BB21" s="395"/>
      <c r="BC21" s="395"/>
      <c r="BD21" s="395"/>
      <c r="BE21" s="395"/>
      <c r="BF21" s="395"/>
      <c r="BG21" s="395"/>
      <c r="BH21" s="19"/>
      <c r="BI21" s="19"/>
      <c r="BJ21" s="19"/>
      <c r="BK21" s="19"/>
      <c r="BL21" s="19"/>
      <c r="BM21" s="19"/>
      <c r="BN21" s="19"/>
      <c r="BO21" s="19"/>
      <c r="BP21" s="19"/>
      <c r="BQ21" s="19"/>
      <c r="BR21" s="19"/>
      <c r="BS21" s="19"/>
    </row>
    <row r="22" spans="2:71" ht="23.1" customHeight="1">
      <c r="C22" s="360"/>
      <c r="D22" s="360"/>
      <c r="E22" s="360"/>
      <c r="F22" s="360" t="str">
        <f>Year2 &amp;"年度"</f>
        <v>2024年度</v>
      </c>
      <c r="G22" s="172" t="str">
        <f>" "&amp;Year2 &amp;"年度"</f>
        <v xml:space="preserve"> 2024年度</v>
      </c>
      <c r="H22" s="172"/>
      <c r="I22" s="172"/>
      <c r="J22" s="443"/>
      <c r="K22" s="443"/>
      <c r="L22" s="443"/>
      <c r="M22" s="443"/>
      <c r="N22" s="45" t="s">
        <v>3</v>
      </c>
      <c r="P22" s="473"/>
      <c r="Q22" s="473"/>
      <c r="R22" s="473"/>
      <c r="S22" s="473"/>
      <c r="T22" s="473"/>
      <c r="U22" s="473"/>
      <c r="V22" s="473"/>
      <c r="W22" s="473"/>
      <c r="X22" s="473"/>
      <c r="Y22" s="473"/>
      <c r="Z22" s="473"/>
      <c r="AA22" s="473"/>
      <c r="AB22" s="473"/>
      <c r="AC22" s="473"/>
      <c r="AD22" s="473"/>
      <c r="AE22" s="473"/>
      <c r="AF22" s="473"/>
      <c r="AG22" s="473"/>
      <c r="AH22" s="473"/>
      <c r="AI22" s="473"/>
      <c r="AL22" s="395"/>
      <c r="AM22" s="395"/>
      <c r="AN22" s="395"/>
      <c r="AO22" s="395"/>
      <c r="AP22" s="395"/>
      <c r="AQ22" s="395"/>
      <c r="AR22" s="395"/>
      <c r="AS22" s="395"/>
      <c r="AT22" s="395"/>
      <c r="AU22" s="395"/>
      <c r="AV22" s="395"/>
      <c r="AW22" s="395"/>
      <c r="AX22" s="395"/>
      <c r="AY22" s="395"/>
      <c r="AZ22" s="395"/>
      <c r="BA22" s="395"/>
      <c r="BB22" s="395"/>
      <c r="BC22" s="395"/>
      <c r="BD22" s="395"/>
      <c r="BE22" s="395"/>
      <c r="BF22" s="395"/>
      <c r="BG22" s="395"/>
      <c r="BH22" s="19"/>
      <c r="BI22" s="19"/>
      <c r="BJ22" s="19"/>
      <c r="BK22" s="19"/>
      <c r="BL22" s="19"/>
      <c r="BM22" s="19"/>
      <c r="BN22" s="19"/>
      <c r="BO22" s="19"/>
      <c r="BP22" s="19"/>
      <c r="BQ22" s="19"/>
      <c r="BR22" s="19"/>
      <c r="BS22" s="19"/>
    </row>
    <row r="23" spans="2:71" ht="23.1" customHeight="1">
      <c r="C23" s="13" t="s">
        <v>495</v>
      </c>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row>
    <row r="24" spans="2:71" ht="23.1" customHeight="1">
      <c r="D24" s="1"/>
      <c r="AK24" s="100"/>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row>
    <row r="25" spans="2:71" ht="23.1" customHeight="1">
      <c r="C25" s="22" t="s">
        <v>258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row>
    <row r="26" spans="2:71" ht="23.1" customHeight="1">
      <c r="D26" s="1"/>
      <c r="AL26" s="395"/>
      <c r="AM26" s="395"/>
      <c r="AN26" s="395"/>
      <c r="AO26" s="395"/>
      <c r="AP26" s="395"/>
      <c r="AQ26" s="395"/>
      <c r="AR26" s="395"/>
      <c r="AS26" s="395"/>
      <c r="AT26" s="395"/>
      <c r="AU26" s="395"/>
      <c r="AV26" s="395"/>
      <c r="AW26" s="395"/>
      <c r="AX26" s="395"/>
      <c r="AY26" s="395"/>
      <c r="AZ26" s="395"/>
      <c r="BA26" s="395"/>
      <c r="BB26" s="395"/>
      <c r="BC26" s="395"/>
      <c r="BD26" s="395"/>
      <c r="BE26" s="395"/>
      <c r="BF26" s="395"/>
      <c r="BG26" s="395"/>
      <c r="BH26" s="19"/>
      <c r="BI26" s="19"/>
      <c r="BJ26" s="19"/>
      <c r="BK26" s="19"/>
      <c r="BL26" s="19"/>
      <c r="BM26" s="19"/>
      <c r="BN26" s="19"/>
      <c r="BO26" s="19"/>
      <c r="BP26" s="19"/>
      <c r="BQ26" s="19"/>
      <c r="BR26" s="19"/>
      <c r="BS26" s="19"/>
    </row>
    <row r="27" spans="2:71" ht="23.1" customHeight="1">
      <c r="C27" s="54"/>
      <c r="E27" t="s">
        <v>58</v>
      </c>
      <c r="J27" t="s">
        <v>77</v>
      </c>
      <c r="O27" t="s">
        <v>93</v>
      </c>
      <c r="AL27" s="395"/>
      <c r="AM27" s="395"/>
      <c r="AN27" s="395"/>
      <c r="AO27" s="395"/>
      <c r="AP27" s="395"/>
      <c r="AQ27" s="395"/>
      <c r="AR27" s="395"/>
      <c r="AS27" s="395"/>
      <c r="AT27" s="395"/>
      <c r="AU27" s="395"/>
      <c r="AV27" s="395"/>
      <c r="AW27" s="395"/>
      <c r="AX27" s="395"/>
      <c r="AY27" s="395"/>
      <c r="AZ27" s="395"/>
      <c r="BA27" s="395"/>
      <c r="BB27" s="395"/>
      <c r="BC27" s="395"/>
      <c r="BD27" s="395"/>
      <c r="BE27" s="395"/>
      <c r="BF27" s="395"/>
      <c r="BG27" s="395"/>
      <c r="BH27" s="19"/>
      <c r="BI27" s="19"/>
      <c r="BJ27" s="19"/>
      <c r="BK27" s="19"/>
      <c r="BL27" s="19"/>
      <c r="BM27" s="19"/>
      <c r="BN27" s="19"/>
      <c r="BO27" s="19"/>
      <c r="BP27" s="19"/>
      <c r="BQ27" s="19"/>
      <c r="BR27" s="19"/>
      <c r="BS27" s="19"/>
    </row>
    <row r="28" spans="2:71" ht="23.1" customHeight="1">
      <c r="E28" t="s">
        <v>59</v>
      </c>
      <c r="G28" s="39"/>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L28" s="395"/>
      <c r="AM28" s="395"/>
      <c r="AN28" s="395"/>
      <c r="AO28" s="395"/>
      <c r="AP28" s="395"/>
      <c r="AQ28" s="395"/>
      <c r="AR28" s="395"/>
      <c r="AS28" s="395"/>
      <c r="AT28" s="395"/>
      <c r="AU28" s="395"/>
      <c r="AV28" s="395"/>
      <c r="AW28" s="395"/>
      <c r="AX28" s="395"/>
      <c r="AY28" s="395"/>
      <c r="AZ28" s="395"/>
      <c r="BA28" s="395"/>
      <c r="BB28" s="395"/>
      <c r="BC28" s="395"/>
      <c r="BD28" s="395"/>
      <c r="BE28" s="395"/>
      <c r="BF28" s="395"/>
      <c r="BG28" s="395"/>
      <c r="BH28" s="19"/>
      <c r="BI28" s="19"/>
      <c r="BJ28" s="19"/>
      <c r="BK28" s="19"/>
      <c r="BL28" s="19"/>
      <c r="BM28" s="19"/>
      <c r="BN28" s="19"/>
      <c r="BO28" s="19"/>
      <c r="BP28" s="19"/>
      <c r="BQ28" s="19"/>
      <c r="BR28" s="19"/>
      <c r="BS28" s="19"/>
    </row>
    <row r="29" spans="2:71" ht="23.1" customHeight="1">
      <c r="D29" s="1"/>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row>
    <row r="30" spans="2:71" ht="23.1" customHeight="1"/>
    <row r="31" spans="2:71" ht="23.1" customHeight="1">
      <c r="B31" s="197" t="s">
        <v>84</v>
      </c>
      <c r="C31" s="197"/>
      <c r="D31" s="6" t="s">
        <v>496</v>
      </c>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2:71" ht="23.1" customHeight="1">
      <c r="C32" s="23" t="s">
        <v>265</v>
      </c>
      <c r="AL32" s="395"/>
      <c r="AM32" s="471"/>
      <c r="AN32" s="471"/>
      <c r="AO32" s="471"/>
      <c r="AP32" s="471"/>
      <c r="AQ32" s="471"/>
      <c r="AR32" s="471"/>
      <c r="AS32" s="471"/>
      <c r="AT32" s="471"/>
      <c r="AU32" s="471"/>
      <c r="AV32" s="471"/>
      <c r="AW32" s="471"/>
      <c r="AX32" s="471"/>
      <c r="AY32" s="471"/>
      <c r="AZ32" s="471"/>
      <c r="BA32" s="471"/>
      <c r="BB32" s="471"/>
      <c r="BC32" s="471"/>
      <c r="BD32" s="471"/>
      <c r="BE32" s="471"/>
      <c r="BF32" s="471"/>
      <c r="BG32" s="471"/>
    </row>
    <row r="33" spans="2:59" ht="23.1" customHeight="1">
      <c r="C33" s="54"/>
      <c r="E33" t="str">
        <f>"1．"&amp;Year2&amp;"年4月～"&amp;Year1&amp;"年3月"</f>
        <v>1．2024年4月～2025年3月</v>
      </c>
      <c r="N33" t="s">
        <v>124</v>
      </c>
      <c r="AL33" s="471"/>
      <c r="AM33" s="471"/>
      <c r="AN33" s="471"/>
      <c r="AO33" s="471"/>
      <c r="AP33" s="471"/>
      <c r="AQ33" s="471"/>
      <c r="AR33" s="471"/>
      <c r="AS33" s="471"/>
      <c r="AT33" s="471"/>
      <c r="AU33" s="471"/>
      <c r="AV33" s="471"/>
      <c r="AW33" s="471"/>
      <c r="AX33" s="471"/>
      <c r="AY33" s="471"/>
      <c r="AZ33" s="471"/>
      <c r="BA33" s="471"/>
      <c r="BB33" s="471"/>
      <c r="BC33" s="471"/>
      <c r="BD33" s="471"/>
      <c r="BE33" s="471"/>
      <c r="BF33" s="471"/>
      <c r="BG33" s="471"/>
    </row>
    <row r="34" spans="2:59" ht="23.1" customHeight="1">
      <c r="E34" t="s">
        <v>94</v>
      </c>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L34" s="471"/>
      <c r="AM34" s="471"/>
      <c r="AN34" s="471"/>
      <c r="AO34" s="471"/>
      <c r="AP34" s="471"/>
      <c r="AQ34" s="471"/>
      <c r="AR34" s="471"/>
      <c r="AS34" s="471"/>
      <c r="AT34" s="471"/>
      <c r="AU34" s="471"/>
      <c r="AV34" s="471"/>
      <c r="AW34" s="471"/>
      <c r="AX34" s="471"/>
      <c r="AY34" s="471"/>
      <c r="AZ34" s="471"/>
      <c r="BA34" s="471"/>
      <c r="BB34" s="471"/>
      <c r="BC34" s="471"/>
      <c r="BD34" s="471"/>
      <c r="BE34" s="471"/>
      <c r="BF34" s="471"/>
      <c r="BG34" s="471"/>
    </row>
    <row r="35" spans="2:59" ht="23.1" customHeight="1" thickBot="1">
      <c r="AH35" s="9"/>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row>
    <row r="36" spans="2:59" ht="23.1" customHeight="1">
      <c r="C36" s="170"/>
      <c r="D36" s="170"/>
      <c r="E36" s="239"/>
      <c r="F36" s="256" t="s">
        <v>127</v>
      </c>
      <c r="G36" s="257"/>
      <c r="H36" s="257"/>
      <c r="I36" s="257"/>
      <c r="J36" s="258"/>
      <c r="K36" s="240" t="s">
        <v>126</v>
      </c>
      <c r="L36" s="240"/>
      <c r="M36" s="240"/>
      <c r="N36" s="240"/>
      <c r="O36" s="240"/>
      <c r="P36" s="240"/>
      <c r="Q36" s="240"/>
      <c r="R36" s="240"/>
      <c r="S36" s="240"/>
      <c r="T36" s="240"/>
      <c r="U36" s="240"/>
      <c r="V36" s="240"/>
      <c r="W36" s="240"/>
      <c r="X36" s="240"/>
      <c r="Y36" s="240"/>
      <c r="Z36" s="240"/>
      <c r="AA36" s="240"/>
      <c r="AB36" s="240"/>
      <c r="AC36" s="240"/>
      <c r="AD36" s="241"/>
      <c r="AE36" s="44"/>
      <c r="AF36" s="44"/>
      <c r="AG36" s="44"/>
      <c r="AL36" s="471"/>
      <c r="AM36" s="471"/>
      <c r="AN36" s="471"/>
      <c r="AO36" s="471"/>
      <c r="AP36" s="471"/>
      <c r="AQ36" s="471"/>
      <c r="AR36" s="471"/>
      <c r="AS36" s="471"/>
      <c r="AT36" s="471"/>
      <c r="AU36" s="471"/>
      <c r="AV36" s="471"/>
      <c r="AW36" s="471"/>
      <c r="AX36" s="471"/>
      <c r="AY36" s="471"/>
      <c r="AZ36" s="471"/>
      <c r="BA36" s="471"/>
      <c r="BB36" s="471"/>
      <c r="BC36" s="471"/>
      <c r="BD36" s="471"/>
      <c r="BE36" s="471"/>
      <c r="BF36" s="471"/>
      <c r="BG36" s="471"/>
    </row>
    <row r="37" spans="2:59" ht="23.1" customHeight="1">
      <c r="C37" s="170"/>
      <c r="D37" s="170"/>
      <c r="E37" s="239"/>
      <c r="F37" s="316"/>
      <c r="G37" s="317"/>
      <c r="H37" s="317"/>
      <c r="I37" s="317"/>
      <c r="J37" s="318"/>
      <c r="K37" s="363" t="s">
        <v>125</v>
      </c>
      <c r="L37" s="364"/>
      <c r="M37" s="364"/>
      <c r="N37" s="365"/>
      <c r="O37" s="366" t="s">
        <v>128</v>
      </c>
      <c r="P37" s="367"/>
      <c r="Q37" s="367"/>
      <c r="R37" s="368"/>
      <c r="S37" s="366" t="s">
        <v>266</v>
      </c>
      <c r="T37" s="367"/>
      <c r="U37" s="367"/>
      <c r="V37" s="368"/>
      <c r="W37" s="366" t="s">
        <v>267</v>
      </c>
      <c r="X37" s="367"/>
      <c r="Y37" s="367"/>
      <c r="Z37" s="368"/>
      <c r="AA37" s="239" t="s">
        <v>12</v>
      </c>
      <c r="AB37" s="240"/>
      <c r="AC37" s="240"/>
      <c r="AD37" s="241"/>
      <c r="AE37" s="187" t="s">
        <v>271</v>
      </c>
      <c r="AF37" s="188"/>
      <c r="AG37" s="188"/>
      <c r="AH37" s="173"/>
      <c r="AI37" s="17"/>
      <c r="AL37" s="471"/>
      <c r="AM37" s="471"/>
      <c r="AN37" s="471"/>
      <c r="AO37" s="471"/>
      <c r="AP37" s="471"/>
      <c r="AQ37" s="471"/>
      <c r="AR37" s="471"/>
      <c r="AS37" s="471"/>
      <c r="AT37" s="471"/>
      <c r="AU37" s="471"/>
      <c r="AV37" s="471"/>
      <c r="AW37" s="471"/>
      <c r="AX37" s="471"/>
      <c r="AY37" s="471"/>
      <c r="AZ37" s="471"/>
      <c r="BA37" s="471"/>
      <c r="BB37" s="471"/>
      <c r="BC37" s="471"/>
      <c r="BD37" s="471"/>
      <c r="BE37" s="471"/>
      <c r="BF37" s="471"/>
      <c r="BG37" s="471"/>
    </row>
    <row r="38" spans="2:59" ht="23.1" customHeight="1">
      <c r="C38" s="172" t="s">
        <v>390</v>
      </c>
      <c r="D38" s="172"/>
      <c r="E38" s="234"/>
      <c r="F38" s="424"/>
      <c r="G38" s="412"/>
      <c r="H38" s="412"/>
      <c r="I38" s="412"/>
      <c r="J38" s="84" t="s">
        <v>3</v>
      </c>
      <c r="K38" s="407"/>
      <c r="L38" s="412"/>
      <c r="M38" s="412"/>
      <c r="N38" s="2" t="s">
        <v>3</v>
      </c>
      <c r="O38" s="412"/>
      <c r="P38" s="412"/>
      <c r="Q38" s="412"/>
      <c r="R38" s="2" t="s">
        <v>3</v>
      </c>
      <c r="S38" s="412"/>
      <c r="T38" s="412"/>
      <c r="U38" s="412"/>
      <c r="V38" s="2" t="s">
        <v>3</v>
      </c>
      <c r="W38" s="412"/>
      <c r="X38" s="412"/>
      <c r="Y38" s="412"/>
      <c r="Z38" s="2" t="s">
        <v>3</v>
      </c>
      <c r="AA38" s="412"/>
      <c r="AB38" s="412"/>
      <c r="AC38" s="412"/>
      <c r="AD38" s="5" t="s">
        <v>3</v>
      </c>
      <c r="AE38" s="332" t="str">
        <f>IF(OR(ISBLANK(K38),ISBLANK(O38),ISBLANK(S38),ISBLANK(W38),ISBLANK(AA38)),"",SUM(K38,O38,S38,W38,AA38))</f>
        <v/>
      </c>
      <c r="AF38" s="333"/>
      <c r="AG38" s="333"/>
      <c r="AH38" s="47" t="s">
        <v>3</v>
      </c>
      <c r="AL38" s="471"/>
      <c r="AM38" s="471"/>
      <c r="AN38" s="471"/>
      <c r="AO38" s="471"/>
      <c r="AP38" s="471"/>
      <c r="AQ38" s="471"/>
      <c r="AR38" s="471"/>
      <c r="AS38" s="471"/>
      <c r="AT38" s="471"/>
      <c r="AU38" s="471"/>
      <c r="AV38" s="471"/>
      <c r="AW38" s="471"/>
      <c r="AX38" s="471"/>
      <c r="AY38" s="471"/>
      <c r="AZ38" s="471"/>
      <c r="BA38" s="471"/>
      <c r="BB38" s="471"/>
      <c r="BC38" s="471"/>
      <c r="BD38" s="471"/>
      <c r="BE38" s="471"/>
      <c r="BF38" s="471"/>
      <c r="BG38" s="471"/>
    </row>
    <row r="39" spans="2:59" ht="23.1" customHeight="1" thickBot="1">
      <c r="C39" s="254" t="s">
        <v>391</v>
      </c>
      <c r="D39" s="254"/>
      <c r="E39" s="255"/>
      <c r="F39" s="472"/>
      <c r="G39" s="439"/>
      <c r="H39" s="439"/>
      <c r="I39" s="439"/>
      <c r="J39" s="86" t="s">
        <v>3</v>
      </c>
      <c r="K39" s="466"/>
      <c r="L39" s="439"/>
      <c r="M39" s="439"/>
      <c r="N39" s="59" t="s">
        <v>3</v>
      </c>
      <c r="O39" s="439"/>
      <c r="P39" s="439"/>
      <c r="Q39" s="439"/>
      <c r="R39" s="59" t="s">
        <v>3</v>
      </c>
      <c r="S39" s="439"/>
      <c r="T39" s="439"/>
      <c r="U39" s="439"/>
      <c r="V39" s="59" t="s">
        <v>3</v>
      </c>
      <c r="W39" s="439"/>
      <c r="X39" s="439"/>
      <c r="Y39" s="439"/>
      <c r="Z39" s="59" t="s">
        <v>3</v>
      </c>
      <c r="AA39" s="439"/>
      <c r="AB39" s="439"/>
      <c r="AC39" s="439"/>
      <c r="AD39" s="67" t="s">
        <v>3</v>
      </c>
      <c r="AE39" s="332" t="str">
        <f>IF(OR(ISBLANK(K39),ISBLANK(O39),ISBLANK(S39),ISBLANK(W39),ISBLANK(AA39)),"",SUM(K39,O39,S39,W39,AA39))</f>
        <v/>
      </c>
      <c r="AF39" s="333"/>
      <c r="AG39" s="333"/>
      <c r="AH39" s="47" t="s">
        <v>3</v>
      </c>
      <c r="AL39" s="471"/>
      <c r="AM39" s="471"/>
      <c r="AN39" s="471"/>
      <c r="AO39" s="471"/>
      <c r="AP39" s="471"/>
      <c r="AQ39" s="471"/>
      <c r="AR39" s="471"/>
      <c r="AS39" s="471"/>
      <c r="AT39" s="471"/>
      <c r="AU39" s="471"/>
      <c r="AV39" s="471"/>
      <c r="AW39" s="471"/>
      <c r="AX39" s="471"/>
      <c r="AY39" s="471"/>
      <c r="AZ39" s="471"/>
      <c r="BA39" s="471"/>
      <c r="BB39" s="471"/>
      <c r="BC39" s="471"/>
      <c r="BD39" s="471"/>
      <c r="BE39" s="471"/>
      <c r="BF39" s="471"/>
      <c r="BG39" s="471"/>
    </row>
    <row r="40" spans="2:59" ht="23.1" customHeight="1" thickBot="1">
      <c r="C40" s="339" t="s">
        <v>392</v>
      </c>
      <c r="D40" s="340"/>
      <c r="E40" s="341"/>
      <c r="F40" s="469"/>
      <c r="G40" s="467"/>
      <c r="H40" s="467"/>
      <c r="I40" s="467"/>
      <c r="J40" s="87" t="s">
        <v>3</v>
      </c>
      <c r="K40" s="470"/>
      <c r="L40" s="467"/>
      <c r="M40" s="467"/>
      <c r="N40" s="88" t="s">
        <v>3</v>
      </c>
      <c r="O40" s="467"/>
      <c r="P40" s="467"/>
      <c r="Q40" s="467"/>
      <c r="R40" s="88" t="s">
        <v>3</v>
      </c>
      <c r="S40" s="467"/>
      <c r="T40" s="467"/>
      <c r="U40" s="467"/>
      <c r="V40" s="88" t="s">
        <v>3</v>
      </c>
      <c r="W40" s="467"/>
      <c r="X40" s="467"/>
      <c r="Y40" s="467"/>
      <c r="Z40" s="88" t="s">
        <v>3</v>
      </c>
      <c r="AA40" s="467"/>
      <c r="AB40" s="467"/>
      <c r="AC40" s="467"/>
      <c r="AD40" s="89" t="s">
        <v>3</v>
      </c>
      <c r="AE40" s="334" t="str">
        <f>IF(OR(ISBLANK(K40),ISBLANK(O40),ISBLANK(S40),ISBLANK(W40),ISBLANK(AA40)),"",SUM(K40,O40,S40,W40,AA40))</f>
        <v/>
      </c>
      <c r="AF40" s="333"/>
      <c r="AG40" s="333"/>
      <c r="AH40" s="47" t="s">
        <v>3</v>
      </c>
      <c r="AL40" s="471"/>
      <c r="AM40" s="471"/>
      <c r="AN40" s="471"/>
      <c r="AO40" s="471"/>
      <c r="AP40" s="471"/>
      <c r="AQ40" s="471"/>
      <c r="AR40" s="471"/>
      <c r="AS40" s="471"/>
      <c r="AT40" s="471"/>
      <c r="AU40" s="471"/>
      <c r="AV40" s="471"/>
      <c r="AW40" s="471"/>
      <c r="AX40" s="471"/>
      <c r="AY40" s="471"/>
      <c r="AZ40" s="471"/>
      <c r="BA40" s="471"/>
      <c r="BB40" s="471"/>
      <c r="BC40" s="471"/>
      <c r="BD40" s="471"/>
      <c r="BE40" s="471"/>
      <c r="BF40" s="471"/>
      <c r="BG40" s="471"/>
    </row>
    <row r="41" spans="2:59" ht="23.1" customHeight="1">
      <c r="B41" s="335" t="s">
        <v>333</v>
      </c>
      <c r="C41" s="335"/>
      <c r="D41" s="335"/>
      <c r="E41" s="336"/>
      <c r="F41" s="468" t="str">
        <f>IF(OR(ISBLANK(F38),ISBLANK(F39)),"",SUM(F38:I39))</f>
        <v/>
      </c>
      <c r="G41" s="468"/>
      <c r="H41" s="468"/>
      <c r="I41" s="468"/>
      <c r="J41" s="48" t="s">
        <v>3</v>
      </c>
      <c r="K41" s="468" t="str">
        <f>IF(OR(ISBLANK(K38),ISBLANK(K39)),"",SUM(K38:M39))</f>
        <v/>
      </c>
      <c r="L41" s="468"/>
      <c r="M41" s="468"/>
      <c r="N41" s="49" t="s">
        <v>3</v>
      </c>
      <c r="O41" s="468" t="str">
        <f>IF(OR(ISBLANK(O38),ISBLANK(O39)),"",SUM(O38:Q39))</f>
        <v/>
      </c>
      <c r="P41" s="468"/>
      <c r="Q41" s="468"/>
      <c r="R41" s="49" t="s">
        <v>3</v>
      </c>
      <c r="S41" s="468" t="str">
        <f>IF(OR(ISBLANK(S38),ISBLANK(S39)),"",SUM(S38:U39))</f>
        <v/>
      </c>
      <c r="T41" s="468"/>
      <c r="U41" s="468"/>
      <c r="V41" s="49" t="s">
        <v>3</v>
      </c>
      <c r="W41" s="468" t="str">
        <f>IF(OR(ISBLANK(W38),ISBLANK(W39)),"",SUM(W38:Y39))</f>
        <v/>
      </c>
      <c r="X41" s="468"/>
      <c r="Y41" s="468"/>
      <c r="Z41" s="49" t="s">
        <v>3</v>
      </c>
      <c r="AA41" s="468" t="str">
        <f>IF(OR(ISBLANK(AA38),ISBLANK(AA39)),"",SUM(AA38:AC39))</f>
        <v/>
      </c>
      <c r="AB41" s="468"/>
      <c r="AC41" s="468"/>
      <c r="AD41" s="49" t="s">
        <v>3</v>
      </c>
      <c r="AG41" s="41"/>
      <c r="AH41" s="41"/>
      <c r="AL41" s="471"/>
      <c r="AM41" s="471"/>
      <c r="AN41" s="471"/>
      <c r="AO41" s="471"/>
      <c r="AP41" s="471"/>
      <c r="AQ41" s="471"/>
      <c r="AR41" s="471"/>
      <c r="AS41" s="471"/>
      <c r="AT41" s="471"/>
      <c r="AU41" s="471"/>
      <c r="AV41" s="471"/>
      <c r="AW41" s="471"/>
      <c r="AX41" s="471"/>
      <c r="AY41" s="471"/>
      <c r="AZ41" s="471"/>
      <c r="BA41" s="471"/>
      <c r="BB41" s="471"/>
      <c r="BC41" s="471"/>
      <c r="BD41" s="471"/>
      <c r="BE41" s="471"/>
      <c r="BF41" s="471"/>
      <c r="BG41" s="471"/>
    </row>
    <row r="42" spans="2:59" ht="23.1" customHeight="1">
      <c r="C42" s="20" t="s">
        <v>13</v>
      </c>
    </row>
    <row r="43" spans="2:59" ht="23.1" customHeight="1">
      <c r="C43" s="388"/>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90"/>
    </row>
    <row r="44" spans="2:59" ht="23.1" customHeight="1">
      <c r="C44" s="391"/>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3"/>
    </row>
    <row r="45" spans="2:59" ht="23.1" customHeight="1">
      <c r="C45" s="51" t="s">
        <v>16</v>
      </c>
    </row>
    <row r="46" spans="2:59" ht="23.1" customHeight="1">
      <c r="C46" s="51"/>
      <c r="E46" s="158" t="s">
        <v>526</v>
      </c>
      <c r="F46" s="158"/>
      <c r="G46" s="158"/>
      <c r="H46" s="372" t="s">
        <v>521</v>
      </c>
      <c r="I46" s="372"/>
      <c r="J46" s="372"/>
      <c r="K46" s="158" t="s">
        <v>522</v>
      </c>
      <c r="L46" s="158"/>
      <c r="M46" s="158"/>
      <c r="N46" s="158" t="s">
        <v>523</v>
      </c>
      <c r="O46" s="158"/>
      <c r="P46" s="158"/>
      <c r="Q46" s="158" t="s">
        <v>524</v>
      </c>
      <c r="R46" s="158"/>
      <c r="S46" s="158"/>
      <c r="T46" s="158" t="s">
        <v>525</v>
      </c>
      <c r="U46" s="158"/>
      <c r="V46" s="158"/>
      <c r="W46" s="102" t="s">
        <v>13</v>
      </c>
      <c r="X46" s="175"/>
      <c r="Y46" s="176"/>
      <c r="Z46" s="176"/>
      <c r="AA46" s="176"/>
      <c r="AB46" s="176"/>
      <c r="AC46" s="176"/>
      <c r="AD46" s="176"/>
      <c r="AE46" s="176"/>
      <c r="AF46" s="176"/>
      <c r="AG46" s="176"/>
      <c r="AH46" s="177"/>
    </row>
    <row r="47" spans="2:59" ht="23.1" customHeight="1">
      <c r="C47" s="158" t="s">
        <v>9</v>
      </c>
      <c r="D47" s="158"/>
      <c r="E47" s="159"/>
      <c r="F47" s="159"/>
      <c r="G47" s="101" t="s">
        <v>33</v>
      </c>
      <c r="H47" s="159"/>
      <c r="I47" s="159"/>
      <c r="J47" s="101" t="s">
        <v>33</v>
      </c>
      <c r="K47" s="159"/>
      <c r="L47" s="159"/>
      <c r="M47" s="101" t="s">
        <v>33</v>
      </c>
      <c r="N47" s="159"/>
      <c r="O47" s="159"/>
      <c r="P47" s="101" t="s">
        <v>33</v>
      </c>
      <c r="Q47" s="159"/>
      <c r="R47" s="159"/>
      <c r="S47" s="101" t="s">
        <v>33</v>
      </c>
      <c r="T47" s="159"/>
      <c r="U47" s="159"/>
      <c r="V47" s="101" t="s">
        <v>33</v>
      </c>
      <c r="W47" s="11"/>
      <c r="X47" s="178"/>
      <c r="Y47" s="179"/>
      <c r="Z47" s="179"/>
      <c r="AA47" s="179"/>
      <c r="AB47" s="179"/>
      <c r="AC47" s="179"/>
      <c r="AD47" s="179"/>
      <c r="AE47" s="179"/>
      <c r="AF47" s="179"/>
      <c r="AG47" s="179"/>
      <c r="AH47" s="180"/>
    </row>
    <row r="48" spans="2:59" ht="23.1" customHeight="1">
      <c r="C48" s="158" t="s">
        <v>10</v>
      </c>
      <c r="D48" s="158"/>
      <c r="E48" s="159"/>
      <c r="F48" s="159"/>
      <c r="G48" s="101" t="s">
        <v>33</v>
      </c>
      <c r="H48" s="159"/>
      <c r="I48" s="159"/>
      <c r="J48" s="101" t="s">
        <v>33</v>
      </c>
      <c r="K48" s="159"/>
      <c r="L48" s="159"/>
      <c r="M48" s="101" t="s">
        <v>33</v>
      </c>
      <c r="N48" s="159"/>
      <c r="O48" s="159"/>
      <c r="P48" s="101" t="s">
        <v>33</v>
      </c>
      <c r="Q48" s="159"/>
      <c r="R48" s="159"/>
      <c r="S48" s="101" t="s">
        <v>33</v>
      </c>
      <c r="T48" s="159"/>
      <c r="U48" s="159"/>
      <c r="V48" s="101" t="s">
        <v>33</v>
      </c>
      <c r="X48" s="178"/>
      <c r="Y48" s="179"/>
      <c r="Z48" s="179"/>
      <c r="AA48" s="179"/>
      <c r="AB48" s="179"/>
      <c r="AC48" s="179"/>
      <c r="AD48" s="179"/>
      <c r="AE48" s="179"/>
      <c r="AF48" s="179"/>
      <c r="AG48" s="179"/>
      <c r="AH48" s="180"/>
    </row>
    <row r="49" spans="2:59" ht="23.1" customHeight="1">
      <c r="C49" s="158" t="s">
        <v>11</v>
      </c>
      <c r="D49" s="158"/>
      <c r="E49" s="159"/>
      <c r="F49" s="159"/>
      <c r="G49" s="101" t="s">
        <v>33</v>
      </c>
      <c r="H49" s="159"/>
      <c r="I49" s="159"/>
      <c r="J49" s="101" t="s">
        <v>33</v>
      </c>
      <c r="K49" s="159"/>
      <c r="L49" s="159"/>
      <c r="M49" s="101" t="s">
        <v>33</v>
      </c>
      <c r="N49" s="159"/>
      <c r="O49" s="159"/>
      <c r="P49" s="101" t="s">
        <v>33</v>
      </c>
      <c r="Q49" s="159"/>
      <c r="R49" s="159"/>
      <c r="S49" s="101" t="s">
        <v>33</v>
      </c>
      <c r="T49" s="159"/>
      <c r="U49" s="159"/>
      <c r="V49" s="101" t="s">
        <v>33</v>
      </c>
      <c r="X49" s="181"/>
      <c r="Y49" s="182"/>
      <c r="Z49" s="182"/>
      <c r="AA49" s="182"/>
      <c r="AB49" s="182"/>
      <c r="AC49" s="182"/>
      <c r="AD49" s="182"/>
      <c r="AE49" s="182"/>
      <c r="AF49" s="182"/>
      <c r="AG49" s="182"/>
      <c r="AH49" s="183"/>
    </row>
    <row r="50" spans="2:59" ht="23.1" customHeight="1"/>
    <row r="51" spans="2:59" ht="23.1" customHeight="1"/>
    <row r="52" spans="2:59" ht="23.1" customHeight="1">
      <c r="B52" s="197" t="s">
        <v>95</v>
      </c>
      <c r="C52" s="197"/>
      <c r="D52" s="6" t="str">
        <f>Year2&amp;"年度末時点での世代別従業員数（有価証券報告書ベース）をご回答ください"</f>
        <v>2024年度末時点での世代別従業員数（有価証券報告書ベース）をご回答ください</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2:59" ht="23.1" customHeight="1">
      <c r="B53" s="197"/>
      <c r="C53" s="197"/>
      <c r="D53" s="10" t="str">
        <f>"※「合計（男女計）」「うち男性」「うち女性」の各合計がＱ1の"&amp;Year2&amp;"年度従業員数と異なる場合は、その理由を注記欄にご回答ください"</f>
        <v>※「合計（男女計）」「うち男性」「うち女性」の各合計がＱ1の2024年度従業員数と異なる場合は、その理由を注記欄にご回答ください</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2:59" ht="23.1" customHeight="1" thickBot="1">
      <c r="S54" s="44"/>
      <c r="T54" s="44"/>
      <c r="U54" s="44"/>
      <c r="Y54" s="15" t="s">
        <v>16</v>
      </c>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row>
    <row r="55" spans="2:59" ht="23.1" customHeight="1">
      <c r="C55" s="170"/>
      <c r="D55" s="170"/>
      <c r="E55" s="170"/>
      <c r="F55" s="239"/>
      <c r="G55" s="256" t="s">
        <v>15</v>
      </c>
      <c r="H55" s="257"/>
      <c r="I55" s="257"/>
      <c r="J55" s="258"/>
      <c r="K55" s="241" t="s">
        <v>412</v>
      </c>
      <c r="L55" s="170"/>
      <c r="M55" s="170"/>
      <c r="N55" s="170"/>
      <c r="O55" s="170" t="s">
        <v>14</v>
      </c>
      <c r="P55" s="170"/>
      <c r="Q55" s="170"/>
      <c r="R55" s="170"/>
      <c r="S55" s="173" t="s">
        <v>270</v>
      </c>
      <c r="T55" s="174"/>
      <c r="U55" s="174"/>
      <c r="V55" s="174"/>
      <c r="Y55" s="338"/>
      <c r="Z55" s="338"/>
      <c r="AA55" s="290" t="s">
        <v>15</v>
      </c>
      <c r="AB55" s="290"/>
      <c r="AC55" s="290"/>
      <c r="AD55" s="290" t="s">
        <v>412</v>
      </c>
      <c r="AE55" s="290"/>
      <c r="AF55" s="290"/>
      <c r="AG55" s="290" t="s">
        <v>14</v>
      </c>
      <c r="AH55" s="290"/>
      <c r="AI55" s="290"/>
      <c r="AL55" s="395"/>
      <c r="AM55" s="395"/>
      <c r="AN55" s="395"/>
      <c r="AO55" s="395"/>
      <c r="AP55" s="395"/>
      <c r="AQ55" s="395"/>
      <c r="AR55" s="395"/>
      <c r="AS55" s="395"/>
      <c r="AT55" s="395"/>
      <c r="AU55" s="395"/>
      <c r="AV55" s="395"/>
      <c r="AW55" s="395"/>
      <c r="AX55" s="395"/>
      <c r="AY55" s="395"/>
      <c r="AZ55" s="395"/>
      <c r="BA55" s="395"/>
      <c r="BB55" s="395"/>
      <c r="BC55" s="395"/>
      <c r="BD55" s="395"/>
      <c r="BE55" s="395"/>
      <c r="BF55" s="395"/>
      <c r="BG55" s="395"/>
    </row>
    <row r="56" spans="2:59" ht="23.1" customHeight="1">
      <c r="C56" s="172" t="s">
        <v>393</v>
      </c>
      <c r="D56" s="172"/>
      <c r="E56" s="172"/>
      <c r="F56" s="234"/>
      <c r="G56" s="465"/>
      <c r="H56" s="406"/>
      <c r="I56" s="406"/>
      <c r="J56" s="84" t="s">
        <v>3</v>
      </c>
      <c r="K56" s="406"/>
      <c r="L56" s="406"/>
      <c r="M56" s="406"/>
      <c r="N56" s="45" t="s">
        <v>3</v>
      </c>
      <c r="O56" s="412"/>
      <c r="P56" s="412"/>
      <c r="Q56" s="412"/>
      <c r="R56" s="45" t="s">
        <v>3</v>
      </c>
      <c r="S56" s="299" t="str">
        <f>IF(OR(ISBLANK(K56),ISBLANK(O56)),"",K56+O56)</f>
        <v/>
      </c>
      <c r="T56" s="288"/>
      <c r="U56" s="288"/>
      <c r="V56" s="47" t="s">
        <v>3</v>
      </c>
      <c r="Y56" s="186" t="s">
        <v>268</v>
      </c>
      <c r="Z56" s="186"/>
      <c r="AA56" s="159"/>
      <c r="AB56" s="159"/>
      <c r="AC56" s="50" t="s">
        <v>3</v>
      </c>
      <c r="AD56" s="159"/>
      <c r="AE56" s="159"/>
      <c r="AF56" s="50" t="s">
        <v>3</v>
      </c>
      <c r="AG56" s="159"/>
      <c r="AH56" s="159"/>
      <c r="AI56" s="50" t="s">
        <v>3</v>
      </c>
      <c r="AL56" s="395"/>
      <c r="AM56" s="395"/>
      <c r="AN56" s="395"/>
      <c r="AO56" s="395"/>
      <c r="AP56" s="395"/>
      <c r="AQ56" s="395"/>
      <c r="AR56" s="395"/>
      <c r="AS56" s="395"/>
      <c r="AT56" s="395"/>
      <c r="AU56" s="395"/>
      <c r="AV56" s="395"/>
      <c r="AW56" s="395"/>
      <c r="AX56" s="395"/>
      <c r="AY56" s="395"/>
      <c r="AZ56" s="395"/>
      <c r="BA56" s="395"/>
      <c r="BB56" s="395"/>
      <c r="BC56" s="395"/>
      <c r="BD56" s="395"/>
      <c r="BE56" s="395"/>
      <c r="BF56" s="395"/>
      <c r="BG56" s="395"/>
    </row>
    <row r="57" spans="2:59" ht="23.1" customHeight="1">
      <c r="C57" s="172" t="s">
        <v>397</v>
      </c>
      <c r="D57" s="172"/>
      <c r="E57" s="172"/>
      <c r="F57" s="234"/>
      <c r="G57" s="465"/>
      <c r="H57" s="406"/>
      <c r="I57" s="406"/>
      <c r="J57" s="84" t="s">
        <v>3</v>
      </c>
      <c r="K57" s="406"/>
      <c r="L57" s="406"/>
      <c r="M57" s="406"/>
      <c r="N57" s="45" t="s">
        <v>3</v>
      </c>
      <c r="O57" s="412"/>
      <c r="P57" s="412"/>
      <c r="Q57" s="412"/>
      <c r="R57" s="45" t="s">
        <v>3</v>
      </c>
      <c r="S57" s="299" t="str">
        <f>IF(OR(ISBLANK(K57),ISBLANK(O57)),"",K57+O57)</f>
        <v/>
      </c>
      <c r="T57" s="288"/>
      <c r="U57" s="288"/>
      <c r="V57" s="47" t="s">
        <v>3</v>
      </c>
      <c r="Y57" s="186" t="s">
        <v>409</v>
      </c>
      <c r="Z57" s="186"/>
      <c r="AA57" s="159"/>
      <c r="AB57" s="159"/>
      <c r="AC57" s="50" t="s">
        <v>3</v>
      </c>
      <c r="AD57" s="159"/>
      <c r="AE57" s="159"/>
      <c r="AF57" s="50" t="s">
        <v>3</v>
      </c>
      <c r="AG57" s="159"/>
      <c r="AH57" s="159"/>
      <c r="AI57" s="50" t="s">
        <v>3</v>
      </c>
      <c r="AL57" s="395"/>
      <c r="AM57" s="395"/>
      <c r="AN57" s="395"/>
      <c r="AO57" s="395"/>
      <c r="AP57" s="395"/>
      <c r="AQ57" s="395"/>
      <c r="AR57" s="395"/>
      <c r="AS57" s="395"/>
      <c r="AT57" s="395"/>
      <c r="AU57" s="395"/>
      <c r="AV57" s="395"/>
      <c r="AW57" s="395"/>
      <c r="AX57" s="395"/>
      <c r="AY57" s="395"/>
      <c r="AZ57" s="395"/>
      <c r="BA57" s="395"/>
      <c r="BB57" s="395"/>
      <c r="BC57" s="395"/>
      <c r="BD57" s="395"/>
      <c r="BE57" s="395"/>
      <c r="BF57" s="395"/>
      <c r="BG57" s="395"/>
    </row>
    <row r="58" spans="2:59" ht="23.1" customHeight="1">
      <c r="C58" s="172" t="s">
        <v>396</v>
      </c>
      <c r="D58" s="172"/>
      <c r="E58" s="172"/>
      <c r="F58" s="234"/>
      <c r="G58" s="465"/>
      <c r="H58" s="406"/>
      <c r="I58" s="406"/>
      <c r="J58" s="84" t="s">
        <v>3</v>
      </c>
      <c r="K58" s="406"/>
      <c r="L58" s="406"/>
      <c r="M58" s="406"/>
      <c r="N58" s="45" t="s">
        <v>3</v>
      </c>
      <c r="O58" s="412"/>
      <c r="P58" s="412"/>
      <c r="Q58" s="412"/>
      <c r="R58" s="45" t="s">
        <v>3</v>
      </c>
      <c r="S58" s="299" t="str">
        <f>IF(OR(ISBLANK(K58),ISBLANK(O58)),"",K58+O58)</f>
        <v/>
      </c>
      <c r="T58" s="288"/>
      <c r="U58" s="288"/>
      <c r="V58" s="47" t="s">
        <v>3</v>
      </c>
      <c r="Y58" s="186" t="s">
        <v>408</v>
      </c>
      <c r="Z58" s="186"/>
      <c r="AA58" s="159"/>
      <c r="AB58" s="159"/>
      <c r="AC58" s="50" t="s">
        <v>3</v>
      </c>
      <c r="AD58" s="159"/>
      <c r="AE58" s="159"/>
      <c r="AF58" s="50" t="s">
        <v>3</v>
      </c>
      <c r="AG58" s="159"/>
      <c r="AH58" s="159"/>
      <c r="AI58" s="50" t="s">
        <v>3</v>
      </c>
      <c r="AL58" s="395"/>
      <c r="AM58" s="395"/>
      <c r="AN58" s="395"/>
      <c r="AO58" s="395"/>
      <c r="AP58" s="395"/>
      <c r="AQ58" s="395"/>
      <c r="AR58" s="395"/>
      <c r="AS58" s="395"/>
      <c r="AT58" s="395"/>
      <c r="AU58" s="395"/>
      <c r="AV58" s="395"/>
      <c r="AW58" s="395"/>
      <c r="AX58" s="395"/>
      <c r="AY58" s="395"/>
      <c r="AZ58" s="395"/>
      <c r="BA58" s="395"/>
      <c r="BB58" s="395"/>
      <c r="BC58" s="395"/>
      <c r="BD58" s="395"/>
      <c r="BE58" s="395"/>
      <c r="BF58" s="395"/>
      <c r="BG58" s="395"/>
    </row>
    <row r="59" spans="2:59" ht="23.1" customHeight="1">
      <c r="C59" s="172" t="s">
        <v>395</v>
      </c>
      <c r="D59" s="172"/>
      <c r="E59" s="172"/>
      <c r="F59" s="234"/>
      <c r="G59" s="465"/>
      <c r="H59" s="406"/>
      <c r="I59" s="406"/>
      <c r="J59" s="84" t="s">
        <v>3</v>
      </c>
      <c r="K59" s="406"/>
      <c r="L59" s="406"/>
      <c r="M59" s="406"/>
      <c r="N59" s="45" t="s">
        <v>3</v>
      </c>
      <c r="O59" s="412"/>
      <c r="P59" s="412"/>
      <c r="Q59" s="412"/>
      <c r="R59" s="45" t="s">
        <v>3</v>
      </c>
      <c r="S59" s="299" t="str">
        <f>IF(OR(ISBLANK(K59),ISBLANK(O59)),"",K59+O59)</f>
        <v/>
      </c>
      <c r="T59" s="288"/>
      <c r="U59" s="288"/>
      <c r="V59" s="47" t="s">
        <v>3</v>
      </c>
      <c r="Y59" s="186" t="s">
        <v>407</v>
      </c>
      <c r="Z59" s="186"/>
      <c r="AA59" s="159"/>
      <c r="AB59" s="159"/>
      <c r="AC59" s="50" t="s">
        <v>3</v>
      </c>
      <c r="AD59" s="159"/>
      <c r="AE59" s="159"/>
      <c r="AF59" s="50" t="s">
        <v>3</v>
      </c>
      <c r="AG59" s="159"/>
      <c r="AH59" s="159"/>
      <c r="AI59" s="50" t="s">
        <v>3</v>
      </c>
      <c r="AL59" s="395"/>
      <c r="AM59" s="395"/>
      <c r="AN59" s="395"/>
      <c r="AO59" s="395"/>
      <c r="AP59" s="395"/>
      <c r="AQ59" s="395"/>
      <c r="AR59" s="395"/>
      <c r="AS59" s="395"/>
      <c r="AT59" s="395"/>
      <c r="AU59" s="395"/>
      <c r="AV59" s="395"/>
      <c r="AW59" s="395"/>
      <c r="AX59" s="395"/>
      <c r="AY59" s="395"/>
      <c r="AZ59" s="395"/>
      <c r="BA59" s="395"/>
      <c r="BB59" s="395"/>
      <c r="BC59" s="395"/>
      <c r="BD59" s="395"/>
      <c r="BE59" s="395"/>
      <c r="BF59" s="395"/>
      <c r="BG59" s="395"/>
    </row>
    <row r="60" spans="2:59" ht="23.1" customHeight="1" thickBot="1">
      <c r="C60" s="172" t="s">
        <v>394</v>
      </c>
      <c r="D60" s="172"/>
      <c r="E60" s="172"/>
      <c r="F60" s="234"/>
      <c r="G60" s="463"/>
      <c r="H60" s="464"/>
      <c r="I60" s="464"/>
      <c r="J60" s="85" t="s">
        <v>3</v>
      </c>
      <c r="K60" s="406"/>
      <c r="L60" s="406"/>
      <c r="M60" s="406"/>
      <c r="N60" s="45" t="s">
        <v>3</v>
      </c>
      <c r="O60" s="412"/>
      <c r="P60" s="412"/>
      <c r="Q60" s="412"/>
      <c r="R60" s="45" t="s">
        <v>3</v>
      </c>
      <c r="S60" s="299" t="str">
        <f>IF(OR(ISBLANK(K60),ISBLANK(O60)),"",K60+O60)</f>
        <v/>
      </c>
      <c r="T60" s="288"/>
      <c r="U60" s="288"/>
      <c r="V60" s="47" t="s">
        <v>3</v>
      </c>
      <c r="Y60" s="186" t="s">
        <v>406</v>
      </c>
      <c r="Z60" s="186"/>
      <c r="AA60" s="159"/>
      <c r="AB60" s="159"/>
      <c r="AC60" s="50" t="s">
        <v>3</v>
      </c>
      <c r="AD60" s="159"/>
      <c r="AE60" s="159"/>
      <c r="AF60" s="50" t="s">
        <v>3</v>
      </c>
      <c r="AG60" s="159"/>
      <c r="AH60" s="159"/>
      <c r="AI60" s="50" t="s">
        <v>3</v>
      </c>
      <c r="AL60" s="395"/>
      <c r="AM60" s="395"/>
      <c r="AN60" s="395"/>
      <c r="AO60" s="395"/>
      <c r="AP60" s="395"/>
      <c r="AQ60" s="395"/>
      <c r="AR60" s="395"/>
      <c r="AS60" s="395"/>
      <c r="AT60" s="395"/>
      <c r="AU60" s="395"/>
      <c r="AV60" s="395"/>
      <c r="AW60" s="395"/>
      <c r="AX60" s="395"/>
      <c r="AY60" s="395"/>
      <c r="AZ60" s="395"/>
      <c r="BA60" s="395"/>
      <c r="BB60" s="395"/>
      <c r="BC60" s="395"/>
      <c r="BD60" s="395"/>
      <c r="BE60" s="395"/>
      <c r="BF60" s="395"/>
      <c r="BG60" s="395"/>
    </row>
    <row r="61" spans="2:59" ht="23.1" customHeight="1">
      <c r="C61" s="324" t="s">
        <v>269</v>
      </c>
      <c r="D61" s="325"/>
      <c r="E61" s="325"/>
      <c r="F61" s="326"/>
      <c r="G61" s="327" t="str">
        <f>IF(AND(ISBLANK(G56),ISBLANK(G57),ISBLANK(G58),ISBLANK(G59),ISBLANK(G60))," ",SUM(G56:I60))</f>
        <v xml:space="preserve"> </v>
      </c>
      <c r="H61" s="327"/>
      <c r="I61" s="327"/>
      <c r="J61" s="49" t="s">
        <v>3</v>
      </c>
      <c r="K61" s="327" t="str">
        <f>IF(AND(ISBLANK(K56),ISBLANK(K57),ISBLANK(K58),ISBLANK(K59),ISBLANK(K60))," ",SUM(K56:M60))</f>
        <v xml:space="preserve"> </v>
      </c>
      <c r="L61" s="327"/>
      <c r="M61" s="327"/>
      <c r="N61" s="49" t="s">
        <v>3</v>
      </c>
      <c r="O61" s="327" t="str">
        <f>IF(AND(ISBLANK(O56),ISBLANK(O57),ISBLANK(O58),ISBLANK(O59),ISBLANK(O60))," ",SUM(O56:Q60))</f>
        <v xml:space="preserve"> </v>
      </c>
      <c r="P61" s="327"/>
      <c r="Q61" s="327"/>
      <c r="R61" s="49" t="s">
        <v>3</v>
      </c>
      <c r="T61" s="11"/>
      <c r="X61" s="11" t="s">
        <v>13</v>
      </c>
      <c r="Y61" s="300"/>
      <c r="Z61" s="300"/>
      <c r="AA61" s="300"/>
      <c r="AB61" s="300"/>
      <c r="AC61" s="300"/>
      <c r="AD61" s="300"/>
      <c r="AE61" s="300"/>
      <c r="AF61" s="300"/>
      <c r="AG61" s="300"/>
      <c r="AH61" s="300"/>
      <c r="AI61" s="300"/>
      <c r="AL61" s="395"/>
      <c r="AM61" s="395"/>
      <c r="AN61" s="395"/>
      <c r="AO61" s="395"/>
      <c r="AP61" s="395"/>
      <c r="AQ61" s="395"/>
      <c r="AR61" s="395"/>
      <c r="AS61" s="395"/>
      <c r="AT61" s="395"/>
      <c r="AU61" s="395"/>
      <c r="AV61" s="395"/>
      <c r="AW61" s="395"/>
      <c r="AX61" s="395"/>
      <c r="AY61" s="395"/>
      <c r="AZ61" s="395"/>
      <c r="BA61" s="395"/>
      <c r="BB61" s="395"/>
      <c r="BC61" s="395"/>
      <c r="BD61" s="395"/>
      <c r="BE61" s="395"/>
      <c r="BF61" s="395"/>
      <c r="BG61" s="395"/>
    </row>
    <row r="62" spans="2:59" ht="23.1" customHeight="1">
      <c r="C62" s="328" t="str">
        <f>"Q1「従業員数」
（"&amp;Year2&amp;"年度）"</f>
        <v>Q1「従業員数」
（2024年度）</v>
      </c>
      <c r="D62" s="329"/>
      <c r="E62" s="329"/>
      <c r="F62" s="330"/>
      <c r="G62" s="327" t="str">
        <f>IF(ISBLANK(J8),"",J8)</f>
        <v/>
      </c>
      <c r="H62" s="327"/>
      <c r="I62" s="327"/>
      <c r="J62" s="49" t="s">
        <v>3</v>
      </c>
      <c r="K62" s="327" t="str">
        <f>IF(ISBLANK(O8),"",O8)</f>
        <v/>
      </c>
      <c r="L62" s="327"/>
      <c r="M62" s="327"/>
      <c r="N62" s="49" t="s">
        <v>3</v>
      </c>
      <c r="O62" s="327" t="str">
        <f>IF(ISBLANK(T8),"",T8)</f>
        <v/>
      </c>
      <c r="P62" s="327"/>
      <c r="Q62" s="327"/>
      <c r="R62" s="49" t="s">
        <v>3</v>
      </c>
      <c r="Y62" s="300"/>
      <c r="Z62" s="300"/>
      <c r="AA62" s="300"/>
      <c r="AB62" s="300"/>
      <c r="AC62" s="300"/>
      <c r="AD62" s="300"/>
      <c r="AE62" s="300"/>
      <c r="AF62" s="300"/>
      <c r="AG62" s="300"/>
      <c r="AH62" s="300"/>
      <c r="AI62" s="300"/>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row>
    <row r="63" spans="2:59" ht="23.1" customHeight="1">
      <c r="C63" s="95" t="s">
        <v>13</v>
      </c>
      <c r="D63" s="92"/>
      <c r="F63" s="92"/>
    </row>
    <row r="64" spans="2:59" ht="23.1" customHeight="1">
      <c r="C64" s="388"/>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90"/>
    </row>
    <row r="65" spans="2:59" ht="23.1" customHeight="1">
      <c r="C65" s="39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3"/>
    </row>
    <row r="66" spans="2:59" ht="23.1" customHeight="1"/>
    <row r="67" spans="2:59" ht="23.1" customHeight="1"/>
    <row r="68" spans="2:59" ht="23.1" customHeight="1">
      <c r="B68" s="197" t="s">
        <v>104</v>
      </c>
      <c r="C68" s="197"/>
      <c r="D68" s="6" t="s">
        <v>553</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row>
    <row r="69" spans="2:59" ht="23.1" customHeight="1">
      <c r="AL69" s="395"/>
      <c r="AM69" s="395"/>
      <c r="AN69" s="395"/>
      <c r="AO69" s="395"/>
      <c r="AP69" s="395"/>
      <c r="AQ69" s="395"/>
      <c r="AR69" s="395"/>
      <c r="AS69" s="395"/>
      <c r="AT69" s="395"/>
      <c r="AU69" s="395"/>
      <c r="AV69" s="395"/>
      <c r="AW69" s="395"/>
      <c r="AX69" s="395"/>
      <c r="AY69" s="395"/>
      <c r="AZ69" s="395"/>
      <c r="BA69" s="395"/>
      <c r="BB69" s="395"/>
      <c r="BC69" s="395"/>
      <c r="BD69" s="395"/>
      <c r="BE69" s="395"/>
      <c r="BF69" s="395"/>
      <c r="BG69" s="395"/>
    </row>
    <row r="70" spans="2:59" ht="23.1" customHeight="1">
      <c r="C70" s="170"/>
      <c r="D70" s="170"/>
      <c r="E70" s="170"/>
      <c r="F70" s="170"/>
      <c r="G70" s="170" t="s">
        <v>96</v>
      </c>
      <c r="H70" s="170"/>
      <c r="I70" s="170"/>
      <c r="J70" s="170"/>
      <c r="K70" s="170"/>
      <c r="L70" s="170"/>
      <c r="M70" s="170" t="s">
        <v>97</v>
      </c>
      <c r="N70" s="170"/>
      <c r="O70" s="170"/>
      <c r="P70" s="170"/>
      <c r="Q70" s="170"/>
      <c r="R70" s="170"/>
      <c r="S70" s="170" t="s">
        <v>98</v>
      </c>
      <c r="T70" s="170"/>
      <c r="U70" s="170"/>
      <c r="V70" s="170"/>
      <c r="W70" s="170"/>
      <c r="X70" s="170"/>
      <c r="AL70" s="395"/>
      <c r="AM70" s="395"/>
      <c r="AN70" s="395"/>
      <c r="AO70" s="395"/>
      <c r="AP70" s="395"/>
      <c r="AQ70" s="395"/>
      <c r="AR70" s="395"/>
      <c r="AS70" s="395"/>
      <c r="AT70" s="395"/>
      <c r="AU70" s="395"/>
      <c r="AV70" s="395"/>
      <c r="AW70" s="395"/>
      <c r="AX70" s="395"/>
      <c r="AY70" s="395"/>
      <c r="AZ70" s="395"/>
      <c r="BA70" s="395"/>
      <c r="BB70" s="395"/>
      <c r="BC70" s="395"/>
      <c r="BD70" s="395"/>
      <c r="BE70" s="395"/>
      <c r="BF70" s="395"/>
      <c r="BG70" s="395"/>
    </row>
    <row r="71" spans="2:59" ht="23.1" customHeight="1">
      <c r="C71" s="172" t="str">
        <f>"　"&amp;Year3 &amp;"年度"</f>
        <v>　2023年度</v>
      </c>
      <c r="D71" s="172"/>
      <c r="E71" s="172"/>
      <c r="F71" s="172"/>
      <c r="G71" s="412"/>
      <c r="H71" s="412"/>
      <c r="I71" s="412"/>
      <c r="J71" s="412"/>
      <c r="K71" s="412"/>
      <c r="L71" s="45" t="s">
        <v>17</v>
      </c>
      <c r="M71" s="412"/>
      <c r="N71" s="412"/>
      <c r="O71" s="412"/>
      <c r="P71" s="412"/>
      <c r="Q71" s="412"/>
      <c r="R71" s="45" t="s">
        <v>17</v>
      </c>
      <c r="S71" s="412"/>
      <c r="T71" s="412"/>
      <c r="U71" s="412"/>
      <c r="V71" s="412"/>
      <c r="W71" s="412"/>
      <c r="X71" s="45" t="s">
        <v>17</v>
      </c>
      <c r="AL71" s="395"/>
      <c r="AM71" s="395"/>
      <c r="AN71" s="395"/>
      <c r="AO71" s="395"/>
      <c r="AP71" s="395"/>
      <c r="AQ71" s="395"/>
      <c r="AR71" s="395"/>
      <c r="AS71" s="395"/>
      <c r="AT71" s="395"/>
      <c r="AU71" s="395"/>
      <c r="AV71" s="395"/>
      <c r="AW71" s="395"/>
      <c r="AX71" s="395"/>
      <c r="AY71" s="395"/>
      <c r="AZ71" s="395"/>
      <c r="BA71" s="395"/>
      <c r="BB71" s="395"/>
      <c r="BC71" s="395"/>
      <c r="BD71" s="395"/>
      <c r="BE71" s="395"/>
      <c r="BF71" s="395"/>
      <c r="BG71" s="395"/>
    </row>
    <row r="72" spans="2:59" ht="23.1" customHeight="1">
      <c r="C72" s="172" t="str">
        <f>"　"&amp;Year2 &amp;"年度"</f>
        <v>　2024年度</v>
      </c>
      <c r="D72" s="172"/>
      <c r="E72" s="172"/>
      <c r="F72" s="172"/>
      <c r="G72" s="412"/>
      <c r="H72" s="412"/>
      <c r="I72" s="412"/>
      <c r="J72" s="412"/>
      <c r="K72" s="412"/>
      <c r="L72" s="45" t="s">
        <v>17</v>
      </c>
      <c r="M72" s="412"/>
      <c r="N72" s="412"/>
      <c r="O72" s="412"/>
      <c r="P72" s="412"/>
      <c r="Q72" s="412"/>
      <c r="R72" s="45" t="s">
        <v>17</v>
      </c>
      <c r="S72" s="412"/>
      <c r="T72" s="412"/>
      <c r="U72" s="412"/>
      <c r="V72" s="412"/>
      <c r="W72" s="412"/>
      <c r="X72" s="45" t="s">
        <v>17</v>
      </c>
      <c r="AL72" s="395"/>
      <c r="AM72" s="395"/>
      <c r="AN72" s="395"/>
      <c r="AO72" s="395"/>
      <c r="AP72" s="395"/>
      <c r="AQ72" s="395"/>
      <c r="AR72" s="395"/>
      <c r="AS72" s="395"/>
      <c r="AT72" s="395"/>
      <c r="AU72" s="395"/>
      <c r="AV72" s="395"/>
      <c r="AW72" s="395"/>
      <c r="AX72" s="395"/>
      <c r="AY72" s="395"/>
      <c r="AZ72" s="395"/>
      <c r="BA72" s="395"/>
      <c r="BB72" s="395"/>
      <c r="BC72" s="395"/>
      <c r="BD72" s="395"/>
      <c r="BE72" s="395"/>
      <c r="BF72" s="395"/>
      <c r="BG72" s="395"/>
    </row>
    <row r="73" spans="2:59" ht="23.1" customHeight="1">
      <c r="C73" s="35" t="s">
        <v>410</v>
      </c>
      <c r="AL73" s="395"/>
      <c r="AM73" s="395"/>
      <c r="AN73" s="395"/>
      <c r="AO73" s="395"/>
      <c r="AP73" s="395"/>
      <c r="AQ73" s="395"/>
      <c r="AR73" s="395"/>
      <c r="AS73" s="395"/>
      <c r="AT73" s="395"/>
      <c r="AU73" s="395"/>
      <c r="AV73" s="395"/>
      <c r="AW73" s="395"/>
      <c r="AX73" s="395"/>
      <c r="AY73" s="395"/>
      <c r="AZ73" s="395"/>
      <c r="BA73" s="395"/>
      <c r="BB73" s="395"/>
      <c r="BC73" s="395"/>
      <c r="BD73" s="395"/>
      <c r="BE73" s="395"/>
      <c r="BF73" s="395"/>
      <c r="BG73" s="395"/>
    </row>
    <row r="74" spans="2:59" ht="23.1" customHeight="1">
      <c r="C74" t="s">
        <v>18</v>
      </c>
    </row>
    <row r="75" spans="2:59" ht="23.1" customHeight="1">
      <c r="C75" s="388"/>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90"/>
    </row>
    <row r="76" spans="2:59" ht="23.1" customHeight="1">
      <c r="C76" s="391"/>
      <c r="D76" s="392"/>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3"/>
    </row>
    <row r="77" spans="2:59" ht="23.1" customHeight="1"/>
    <row r="78" spans="2:59" ht="23.1" customHeight="1"/>
    <row r="79" spans="2:59" ht="23.1" customHeight="1">
      <c r="B79" s="197" t="s">
        <v>122</v>
      </c>
      <c r="C79" s="197"/>
      <c r="D79" s="6" t="str">
        <f>"年間総労働時間、月平均残業時間と同残業手当（"&amp;Year2&amp;"年度実績、全従業員ベース）、残業時間削減の取り組みについてご回答ください"</f>
        <v>年間総労働時間、月平均残業時間と同残業手当（2024年度実績、全従業員ベース）、残業時間削減の取り組みについてご回答ください</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row>
    <row r="80" spans="2:59" ht="23.1" customHeight="1">
      <c r="AL80" s="395"/>
      <c r="AM80" s="395"/>
      <c r="AN80" s="395"/>
      <c r="AO80" s="395"/>
      <c r="AP80" s="395"/>
      <c r="AQ80" s="395"/>
      <c r="AR80" s="395"/>
      <c r="AS80" s="395"/>
      <c r="AT80" s="395"/>
      <c r="AU80" s="395"/>
      <c r="AV80" s="395"/>
      <c r="AW80" s="395"/>
      <c r="AX80" s="395"/>
      <c r="AY80" s="395"/>
      <c r="AZ80" s="395"/>
      <c r="BA80" s="395"/>
      <c r="BB80" s="395"/>
      <c r="BC80" s="395"/>
      <c r="BD80" s="395"/>
      <c r="BE80" s="395"/>
      <c r="BF80" s="395"/>
      <c r="BG80" s="395"/>
    </row>
    <row r="81" spans="3:59" ht="23.1" customHeight="1">
      <c r="C81" s="170" t="s">
        <v>272</v>
      </c>
      <c r="D81" s="170"/>
      <c r="E81" s="170"/>
      <c r="F81" s="170"/>
      <c r="G81" s="170"/>
      <c r="H81" s="170"/>
      <c r="I81" s="170" t="s">
        <v>130</v>
      </c>
      <c r="J81" s="170"/>
      <c r="K81" s="170"/>
      <c r="L81" s="170"/>
      <c r="M81" s="170" t="s">
        <v>129</v>
      </c>
      <c r="N81" s="170"/>
      <c r="O81" s="170"/>
      <c r="P81" s="170" t="s">
        <v>13</v>
      </c>
      <c r="Q81" s="170"/>
      <c r="R81" s="170"/>
      <c r="S81" s="170"/>
      <c r="T81" s="170"/>
      <c r="U81" s="170"/>
      <c r="V81" s="170"/>
      <c r="W81" s="170"/>
      <c r="X81" s="170"/>
      <c r="Y81" s="170"/>
      <c r="Z81" s="170"/>
      <c r="AA81" s="170"/>
      <c r="AB81" s="170"/>
      <c r="AC81" s="170"/>
      <c r="AD81" s="170"/>
      <c r="AE81" s="170"/>
      <c r="AF81" s="170"/>
      <c r="AG81" s="170"/>
      <c r="AH81" s="170"/>
      <c r="AI81" s="170"/>
      <c r="AL81" s="395"/>
      <c r="AM81" s="395"/>
      <c r="AN81" s="395"/>
      <c r="AO81" s="395"/>
      <c r="AP81" s="395"/>
      <c r="AQ81" s="395"/>
      <c r="AR81" s="395"/>
      <c r="AS81" s="395"/>
      <c r="AT81" s="395"/>
      <c r="AU81" s="395"/>
      <c r="AV81" s="395"/>
      <c r="AW81" s="395"/>
      <c r="AX81" s="395"/>
      <c r="AY81" s="395"/>
      <c r="AZ81" s="395"/>
      <c r="BA81" s="395"/>
      <c r="BB81" s="395"/>
      <c r="BC81" s="395"/>
      <c r="BD81" s="395"/>
      <c r="BE81" s="395"/>
      <c r="BF81" s="395"/>
      <c r="BG81" s="395"/>
    </row>
    <row r="82" spans="3:59" ht="23.1" customHeight="1">
      <c r="C82" s="172" t="s">
        <v>478</v>
      </c>
      <c r="D82" s="172"/>
      <c r="E82" s="172"/>
      <c r="F82" s="172"/>
      <c r="G82" s="172"/>
      <c r="H82" s="172"/>
      <c r="I82" s="462"/>
      <c r="J82" s="462"/>
      <c r="K82" s="462"/>
      <c r="L82" s="462"/>
      <c r="M82" s="221" t="s">
        <v>22</v>
      </c>
      <c r="N82" s="221"/>
      <c r="O82" s="221"/>
      <c r="P82" s="450"/>
      <c r="Q82" s="450"/>
      <c r="R82" s="450"/>
      <c r="S82" s="450"/>
      <c r="T82" s="450"/>
      <c r="U82" s="450"/>
      <c r="V82" s="450"/>
      <c r="W82" s="450"/>
      <c r="X82" s="450"/>
      <c r="Y82" s="450"/>
      <c r="Z82" s="450"/>
      <c r="AA82" s="450"/>
      <c r="AB82" s="450"/>
      <c r="AC82" s="450"/>
      <c r="AD82" s="450"/>
      <c r="AE82" s="450"/>
      <c r="AF82" s="450"/>
      <c r="AG82" s="450"/>
      <c r="AH82" s="450"/>
      <c r="AI82" s="450"/>
      <c r="AL82" s="395"/>
      <c r="AM82" s="395"/>
      <c r="AN82" s="395"/>
      <c r="AO82" s="395"/>
      <c r="AP82" s="395"/>
      <c r="AQ82" s="395"/>
      <c r="AR82" s="395"/>
      <c r="AS82" s="395"/>
      <c r="AT82" s="395"/>
      <c r="AU82" s="395"/>
      <c r="AV82" s="395"/>
      <c r="AW82" s="395"/>
      <c r="AX82" s="395"/>
      <c r="AY82" s="395"/>
      <c r="AZ82" s="395"/>
      <c r="BA82" s="395"/>
      <c r="BB82" s="395"/>
      <c r="BC82" s="395"/>
      <c r="BD82" s="395"/>
      <c r="BE82" s="395"/>
      <c r="BF82" s="395"/>
      <c r="BG82" s="395"/>
    </row>
    <row r="83" spans="3:59" ht="23.1" customHeight="1">
      <c r="C83" s="172"/>
      <c r="D83" s="172"/>
      <c r="E83" s="172"/>
      <c r="F83" s="172"/>
      <c r="G83" s="172"/>
      <c r="H83" s="172"/>
      <c r="I83" s="462"/>
      <c r="J83" s="462"/>
      <c r="K83" s="462"/>
      <c r="L83" s="462"/>
      <c r="M83" s="221"/>
      <c r="N83" s="221"/>
      <c r="O83" s="221"/>
      <c r="P83" s="450"/>
      <c r="Q83" s="450"/>
      <c r="R83" s="450"/>
      <c r="S83" s="450"/>
      <c r="T83" s="450"/>
      <c r="U83" s="450"/>
      <c r="V83" s="450"/>
      <c r="W83" s="450"/>
      <c r="X83" s="450"/>
      <c r="Y83" s="450"/>
      <c r="Z83" s="450"/>
      <c r="AA83" s="450"/>
      <c r="AB83" s="450"/>
      <c r="AC83" s="450"/>
      <c r="AD83" s="450"/>
      <c r="AE83" s="450"/>
      <c r="AF83" s="450"/>
      <c r="AG83" s="450"/>
      <c r="AH83" s="450"/>
      <c r="AI83" s="450"/>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row>
    <row r="84" spans="3:59" ht="23.1" customHeight="1">
      <c r="C84" s="172" t="s">
        <v>479</v>
      </c>
      <c r="D84" s="172"/>
      <c r="E84" s="172"/>
      <c r="F84" s="172"/>
      <c r="G84" s="172"/>
      <c r="H84" s="172"/>
      <c r="I84" s="462"/>
      <c r="J84" s="462"/>
      <c r="K84" s="462"/>
      <c r="L84" s="462"/>
      <c r="M84" s="221" t="s">
        <v>494</v>
      </c>
      <c r="N84" s="221"/>
      <c r="O84" s="221"/>
      <c r="P84" s="450"/>
      <c r="Q84" s="450"/>
      <c r="R84" s="450"/>
      <c r="S84" s="450"/>
      <c r="T84" s="450"/>
      <c r="U84" s="450"/>
      <c r="V84" s="450"/>
      <c r="W84" s="450"/>
      <c r="X84" s="450"/>
      <c r="Y84" s="450"/>
      <c r="Z84" s="450"/>
      <c r="AA84" s="450"/>
      <c r="AB84" s="450"/>
      <c r="AC84" s="450"/>
      <c r="AD84" s="450"/>
      <c r="AE84" s="450"/>
      <c r="AF84" s="450"/>
      <c r="AG84" s="450"/>
      <c r="AH84" s="450"/>
      <c r="AI84" s="450"/>
      <c r="AL84" s="395"/>
      <c r="AM84" s="395"/>
      <c r="AN84" s="395"/>
      <c r="AO84" s="395"/>
      <c r="AP84" s="395"/>
      <c r="AQ84" s="395"/>
      <c r="AR84" s="395"/>
      <c r="AS84" s="395"/>
      <c r="AT84" s="395"/>
      <c r="AU84" s="395"/>
      <c r="AV84" s="395"/>
      <c r="AW84" s="395"/>
      <c r="AX84" s="395"/>
      <c r="AY84" s="395"/>
      <c r="AZ84" s="395"/>
      <c r="BA84" s="395"/>
      <c r="BB84" s="395"/>
      <c r="BC84" s="395"/>
      <c r="BD84" s="395"/>
      <c r="BE84" s="395"/>
      <c r="BF84" s="395"/>
      <c r="BG84" s="395"/>
    </row>
    <row r="85" spans="3:59" ht="23.1" customHeight="1">
      <c r="C85" s="172"/>
      <c r="D85" s="172"/>
      <c r="E85" s="172"/>
      <c r="F85" s="172"/>
      <c r="G85" s="172"/>
      <c r="H85" s="172"/>
      <c r="I85" s="462"/>
      <c r="J85" s="462"/>
      <c r="K85" s="462"/>
      <c r="L85" s="462"/>
      <c r="M85" s="221"/>
      <c r="N85" s="221"/>
      <c r="O85" s="221"/>
      <c r="P85" s="450"/>
      <c r="Q85" s="450"/>
      <c r="R85" s="450"/>
      <c r="S85" s="450"/>
      <c r="T85" s="450"/>
      <c r="U85" s="450"/>
      <c r="V85" s="450"/>
      <c r="W85" s="450"/>
      <c r="X85" s="450"/>
      <c r="Y85" s="450"/>
      <c r="Z85" s="450"/>
      <c r="AA85" s="450"/>
      <c r="AB85" s="450"/>
      <c r="AC85" s="450"/>
      <c r="AD85" s="450"/>
      <c r="AE85" s="450"/>
      <c r="AF85" s="450"/>
      <c r="AG85" s="450"/>
      <c r="AH85" s="450"/>
      <c r="AI85" s="450"/>
      <c r="AL85" s="395"/>
      <c r="AM85" s="395"/>
      <c r="AN85" s="395"/>
      <c r="AO85" s="395"/>
      <c r="AP85" s="395"/>
      <c r="AQ85" s="395"/>
      <c r="AR85" s="395"/>
      <c r="AS85" s="395"/>
      <c r="AT85" s="395"/>
      <c r="AU85" s="395"/>
      <c r="AV85" s="395"/>
      <c r="AW85" s="395"/>
      <c r="AX85" s="395"/>
      <c r="AY85" s="395"/>
      <c r="AZ85" s="395"/>
      <c r="BA85" s="395"/>
      <c r="BB85" s="395"/>
      <c r="BC85" s="395"/>
      <c r="BD85" s="395"/>
      <c r="BE85" s="395"/>
      <c r="BF85" s="395"/>
      <c r="BG85" s="395"/>
    </row>
    <row r="86" spans="3:59" ht="23.1" customHeight="1">
      <c r="C86" s="172" t="s">
        <v>480</v>
      </c>
      <c r="D86" s="172"/>
      <c r="E86" s="172"/>
      <c r="F86" s="172"/>
      <c r="G86" s="172"/>
      <c r="H86" s="172"/>
      <c r="I86" s="461"/>
      <c r="J86" s="461"/>
      <c r="K86" s="461"/>
      <c r="L86" s="461"/>
      <c r="M86" s="221" t="s">
        <v>23</v>
      </c>
      <c r="N86" s="221"/>
      <c r="O86" s="221"/>
      <c r="P86" s="450"/>
      <c r="Q86" s="450"/>
      <c r="R86" s="450"/>
      <c r="S86" s="450"/>
      <c r="T86" s="450"/>
      <c r="U86" s="450"/>
      <c r="V86" s="450"/>
      <c r="W86" s="450"/>
      <c r="X86" s="450"/>
      <c r="Y86" s="450"/>
      <c r="Z86" s="450"/>
      <c r="AA86" s="450"/>
      <c r="AB86" s="450"/>
      <c r="AC86" s="450"/>
      <c r="AD86" s="450"/>
      <c r="AE86" s="450"/>
      <c r="AF86" s="450"/>
      <c r="AG86" s="450"/>
      <c r="AH86" s="450"/>
      <c r="AI86" s="450"/>
      <c r="AL86" s="395"/>
      <c r="AM86" s="395"/>
      <c r="AN86" s="395"/>
      <c r="AO86" s="395"/>
      <c r="AP86" s="395"/>
      <c r="AQ86" s="395"/>
      <c r="AR86" s="395"/>
      <c r="AS86" s="395"/>
      <c r="AT86" s="395"/>
      <c r="AU86" s="395"/>
      <c r="AV86" s="395"/>
      <c r="AW86" s="395"/>
      <c r="AX86" s="395"/>
      <c r="AY86" s="395"/>
      <c r="AZ86" s="395"/>
      <c r="BA86" s="395"/>
      <c r="BB86" s="395"/>
      <c r="BC86" s="395"/>
      <c r="BD86" s="395"/>
      <c r="BE86" s="395"/>
      <c r="BF86" s="395"/>
      <c r="BG86" s="395"/>
    </row>
    <row r="87" spans="3:59" ht="23.1" customHeight="1">
      <c r="C87" s="172"/>
      <c r="D87" s="172"/>
      <c r="E87" s="172"/>
      <c r="F87" s="172"/>
      <c r="G87" s="172"/>
      <c r="H87" s="172"/>
      <c r="I87" s="461"/>
      <c r="J87" s="461"/>
      <c r="K87" s="461"/>
      <c r="L87" s="461"/>
      <c r="M87" s="221"/>
      <c r="N87" s="221"/>
      <c r="O87" s="221"/>
      <c r="P87" s="450"/>
      <c r="Q87" s="450"/>
      <c r="R87" s="450"/>
      <c r="S87" s="450"/>
      <c r="T87" s="450"/>
      <c r="U87" s="450"/>
      <c r="V87" s="450"/>
      <c r="W87" s="450"/>
      <c r="X87" s="450"/>
      <c r="Y87" s="450"/>
      <c r="Z87" s="450"/>
      <c r="AA87" s="450"/>
      <c r="AB87" s="450"/>
      <c r="AC87" s="450"/>
      <c r="AD87" s="450"/>
      <c r="AE87" s="450"/>
      <c r="AF87" s="450"/>
      <c r="AG87" s="450"/>
      <c r="AH87" s="450"/>
      <c r="AI87" s="450"/>
      <c r="AL87" s="395"/>
      <c r="AM87" s="395"/>
      <c r="AN87" s="395"/>
      <c r="AO87" s="395"/>
      <c r="AP87" s="395"/>
      <c r="AQ87" s="395"/>
      <c r="AR87" s="395"/>
      <c r="AS87" s="395"/>
      <c r="AT87" s="395"/>
      <c r="AU87" s="395"/>
      <c r="AV87" s="395"/>
      <c r="AW87" s="395"/>
      <c r="AX87" s="395"/>
      <c r="AY87" s="395"/>
      <c r="AZ87" s="395"/>
      <c r="BA87" s="395"/>
      <c r="BB87" s="395"/>
      <c r="BC87" s="395"/>
      <c r="BD87" s="395"/>
      <c r="BE87" s="395"/>
      <c r="BF87" s="395"/>
      <c r="BG87" s="395"/>
    </row>
    <row r="88" spans="3:59" ht="23.1" customHeight="1">
      <c r="C88" s="225" t="s">
        <v>492</v>
      </c>
      <c r="D88" s="226"/>
      <c r="E88" s="226"/>
      <c r="F88" s="226"/>
      <c r="G88" s="226"/>
      <c r="H88" s="227"/>
      <c r="I88" s="228" t="str">
        <f>IF(OR(I84=0,ISBLANK(I84),ISBLANK(I86)),"",I86/I84)</f>
        <v/>
      </c>
      <c r="J88" s="228"/>
      <c r="K88" s="228"/>
      <c r="L88" s="228"/>
      <c r="M88" s="229" t="s">
        <v>493</v>
      </c>
      <c r="N88" s="230"/>
      <c r="O88" s="231"/>
      <c r="AL88" s="395"/>
      <c r="AM88" s="395"/>
      <c r="AN88" s="395"/>
      <c r="AO88" s="395"/>
      <c r="AP88" s="395"/>
      <c r="AQ88" s="395"/>
      <c r="AR88" s="395"/>
      <c r="AS88" s="395"/>
      <c r="AT88" s="395"/>
      <c r="AU88" s="395"/>
      <c r="AV88" s="395"/>
      <c r="AW88" s="395"/>
      <c r="AX88" s="395"/>
      <c r="AY88" s="395"/>
      <c r="AZ88" s="395"/>
      <c r="BA88" s="395"/>
      <c r="BB88" s="395"/>
      <c r="BC88" s="395"/>
      <c r="BD88" s="395"/>
      <c r="BE88" s="395"/>
      <c r="BF88" s="395"/>
      <c r="BG88" s="395"/>
    </row>
    <row r="89" spans="3:59" ht="23.1" customHeight="1">
      <c r="C89" s="51" t="s">
        <v>558</v>
      </c>
      <c r="AL89" s="395"/>
      <c r="AM89" s="395"/>
      <c r="AN89" s="395"/>
      <c r="AO89" s="395"/>
      <c r="AP89" s="395"/>
      <c r="AQ89" s="395"/>
      <c r="AR89" s="395"/>
      <c r="AS89" s="395"/>
      <c r="AT89" s="395"/>
      <c r="AU89" s="395"/>
      <c r="AV89" s="395"/>
      <c r="AW89" s="395"/>
      <c r="AX89" s="395"/>
      <c r="AY89" s="395"/>
      <c r="AZ89" s="395"/>
      <c r="BA89" s="395"/>
      <c r="BB89" s="395"/>
      <c r="BC89" s="395"/>
      <c r="BD89" s="395"/>
      <c r="BE89" s="395"/>
      <c r="BF89" s="395"/>
      <c r="BG89" s="395"/>
    </row>
    <row r="90" spans="3:59" ht="23.1" customHeight="1">
      <c r="C90" s="319" t="s">
        <v>478</v>
      </c>
      <c r="D90" s="319"/>
      <c r="E90" s="319"/>
      <c r="F90" s="319"/>
      <c r="G90" s="319"/>
      <c r="H90" s="319"/>
      <c r="I90" s="320"/>
      <c r="J90" s="320"/>
      <c r="K90" s="320"/>
      <c r="L90" s="320"/>
      <c r="M90" s="305" t="s">
        <v>22</v>
      </c>
      <c r="N90" s="306"/>
      <c r="O90" s="307"/>
      <c r="P90" s="304"/>
      <c r="Q90" s="304"/>
      <c r="R90" s="304"/>
      <c r="S90" s="304"/>
      <c r="T90" s="304"/>
      <c r="U90" s="304"/>
      <c r="V90" s="304"/>
      <c r="W90" s="304"/>
      <c r="X90" s="304"/>
      <c r="Y90" s="304"/>
      <c r="Z90" s="304"/>
      <c r="AA90" s="304"/>
      <c r="AB90" s="304"/>
      <c r="AC90" s="304"/>
      <c r="AD90" s="304"/>
      <c r="AE90" s="304"/>
      <c r="AF90" s="304"/>
      <c r="AG90" s="304"/>
      <c r="AH90" s="304"/>
      <c r="AI90" s="304"/>
      <c r="AL90" s="395"/>
      <c r="AM90" s="395"/>
      <c r="AN90" s="395"/>
      <c r="AO90" s="395"/>
      <c r="AP90" s="395"/>
      <c r="AQ90" s="395"/>
      <c r="AR90" s="395"/>
      <c r="AS90" s="395"/>
      <c r="AT90" s="395"/>
      <c r="AU90" s="395"/>
      <c r="AV90" s="395"/>
      <c r="AW90" s="395"/>
      <c r="AX90" s="395"/>
      <c r="AY90" s="395"/>
      <c r="AZ90" s="395"/>
      <c r="BA90" s="395"/>
      <c r="BB90" s="395"/>
      <c r="BC90" s="395"/>
      <c r="BD90" s="395"/>
      <c r="BE90" s="395"/>
      <c r="BF90" s="395"/>
      <c r="BG90" s="395"/>
    </row>
    <row r="91" spans="3:59" ht="23.1" customHeight="1">
      <c r="C91" s="319" t="s">
        <v>479</v>
      </c>
      <c r="D91" s="319"/>
      <c r="E91" s="319"/>
      <c r="F91" s="319"/>
      <c r="G91" s="319"/>
      <c r="H91" s="319"/>
      <c r="I91" s="320"/>
      <c r="J91" s="320"/>
      <c r="K91" s="320"/>
      <c r="L91" s="320"/>
      <c r="M91" s="305" t="s">
        <v>494</v>
      </c>
      <c r="N91" s="306"/>
      <c r="O91" s="307"/>
      <c r="P91" s="304"/>
      <c r="Q91" s="304"/>
      <c r="R91" s="304"/>
      <c r="S91" s="304"/>
      <c r="T91" s="304"/>
      <c r="U91" s="304"/>
      <c r="V91" s="304"/>
      <c r="W91" s="304"/>
      <c r="X91" s="304"/>
      <c r="Y91" s="304"/>
      <c r="Z91" s="304"/>
      <c r="AA91" s="304"/>
      <c r="AB91" s="304"/>
      <c r="AC91" s="304"/>
      <c r="AD91" s="304"/>
      <c r="AE91" s="304"/>
      <c r="AF91" s="304"/>
      <c r="AG91" s="304"/>
      <c r="AH91" s="304"/>
      <c r="AI91" s="304"/>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row>
    <row r="92" spans="3:59" ht="23.1" customHeight="1">
      <c r="C92" s="319" t="s">
        <v>480</v>
      </c>
      <c r="D92" s="319"/>
      <c r="E92" s="319"/>
      <c r="F92" s="319"/>
      <c r="G92" s="319"/>
      <c r="H92" s="319"/>
      <c r="I92" s="374"/>
      <c r="J92" s="374"/>
      <c r="K92" s="374"/>
      <c r="L92" s="374"/>
      <c r="M92" s="319" t="s">
        <v>23</v>
      </c>
      <c r="N92" s="319"/>
      <c r="O92" s="319"/>
      <c r="P92" s="304"/>
      <c r="Q92" s="304"/>
      <c r="R92" s="304"/>
      <c r="S92" s="304"/>
      <c r="T92" s="304"/>
      <c r="U92" s="304"/>
      <c r="V92" s="304"/>
      <c r="W92" s="304"/>
      <c r="X92" s="304"/>
      <c r="Y92" s="304"/>
      <c r="Z92" s="304"/>
      <c r="AA92" s="304"/>
      <c r="AB92" s="304"/>
      <c r="AC92" s="304"/>
      <c r="AD92" s="304"/>
      <c r="AE92" s="304"/>
      <c r="AF92" s="304"/>
      <c r="AG92" s="304"/>
      <c r="AH92" s="304"/>
      <c r="AI92" s="304"/>
      <c r="AL92" s="395"/>
      <c r="AM92" s="395"/>
      <c r="AN92" s="395"/>
      <c r="AO92" s="395"/>
      <c r="AP92" s="395"/>
      <c r="AQ92" s="395"/>
      <c r="AR92" s="395"/>
      <c r="AS92" s="395"/>
      <c r="AT92" s="395"/>
      <c r="AU92" s="395"/>
      <c r="AV92" s="395"/>
      <c r="AW92" s="395"/>
      <c r="AX92" s="395"/>
      <c r="AY92" s="395"/>
      <c r="AZ92" s="395"/>
      <c r="BA92" s="395"/>
      <c r="BB92" s="395"/>
      <c r="BC92" s="395"/>
      <c r="BD92" s="395"/>
      <c r="BE92" s="395"/>
      <c r="BF92" s="395"/>
      <c r="BG92" s="395"/>
    </row>
    <row r="93" spans="3:59" ht="23.1" customHeight="1">
      <c r="C93" s="16"/>
      <c r="D93" s="16"/>
      <c r="E93" s="16"/>
      <c r="F93" s="16"/>
      <c r="G93" s="16"/>
      <c r="H93" s="16"/>
      <c r="I93" s="26"/>
      <c r="J93" s="26"/>
      <c r="K93" s="26"/>
      <c r="L93" s="26"/>
      <c r="M93" s="16"/>
      <c r="N93" s="16"/>
      <c r="O93" s="16"/>
      <c r="P93" s="27"/>
      <c r="Q93" s="27"/>
      <c r="R93" s="27"/>
      <c r="S93" s="27"/>
      <c r="T93" s="27"/>
      <c r="U93" s="27"/>
      <c r="V93" s="27"/>
      <c r="W93" s="27"/>
      <c r="X93" s="27"/>
      <c r="Y93" s="27"/>
      <c r="Z93" s="27"/>
      <c r="AA93" s="27"/>
      <c r="AB93" s="27"/>
      <c r="AC93" s="27"/>
      <c r="AD93" s="27"/>
      <c r="AE93" s="27"/>
      <c r="AF93" s="27"/>
      <c r="AG93" s="27"/>
      <c r="AH93" s="27"/>
      <c r="AI93" s="27"/>
    </row>
    <row r="94" spans="3:59" ht="23.1" customHeight="1">
      <c r="C94" s="22" t="s">
        <v>68</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row>
    <row r="95" spans="3:59" ht="23.1" customHeight="1">
      <c r="AL95" s="395"/>
      <c r="AM95" s="395"/>
      <c r="AN95" s="395"/>
      <c r="AO95" s="395"/>
      <c r="AP95" s="395"/>
      <c r="AQ95" s="395"/>
      <c r="AR95" s="395"/>
      <c r="AS95" s="395"/>
      <c r="AT95" s="395"/>
      <c r="AU95" s="395"/>
      <c r="AV95" s="395"/>
      <c r="AW95" s="395"/>
      <c r="AX95" s="395"/>
      <c r="AY95" s="395"/>
      <c r="AZ95" s="395"/>
      <c r="BA95" s="395"/>
      <c r="BB95" s="395"/>
      <c r="BC95" s="395"/>
      <c r="BD95" s="395"/>
      <c r="BE95" s="395"/>
      <c r="BF95" s="395"/>
      <c r="BG95" s="395"/>
    </row>
    <row r="96" spans="3:59" ht="23.1" customHeight="1">
      <c r="C96" s="54"/>
      <c r="E96" t="s">
        <v>69</v>
      </c>
      <c r="J96" t="s">
        <v>161</v>
      </c>
      <c r="P96" t="s">
        <v>411</v>
      </c>
      <c r="AL96" s="395"/>
      <c r="AM96" s="395"/>
      <c r="AN96" s="395"/>
      <c r="AO96" s="395"/>
      <c r="AP96" s="395"/>
      <c r="AQ96" s="395"/>
      <c r="AR96" s="395"/>
      <c r="AS96" s="395"/>
      <c r="AT96" s="395"/>
      <c r="AU96" s="395"/>
      <c r="AV96" s="395"/>
      <c r="AW96" s="395"/>
      <c r="AX96" s="395"/>
      <c r="AY96" s="395"/>
      <c r="AZ96" s="395"/>
      <c r="BA96" s="395"/>
      <c r="BB96" s="395"/>
      <c r="BC96" s="395"/>
      <c r="BD96" s="395"/>
      <c r="BE96" s="395"/>
      <c r="BF96" s="395"/>
      <c r="BG96" s="395"/>
    </row>
    <row r="97" spans="2:59" ht="23.1" customHeight="1">
      <c r="E97" t="s">
        <v>59</v>
      </c>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L97" s="395"/>
      <c r="AM97" s="395"/>
      <c r="AN97" s="395"/>
      <c r="AO97" s="395"/>
      <c r="AP97" s="395"/>
      <c r="AQ97" s="395"/>
      <c r="AR97" s="395"/>
      <c r="AS97" s="395"/>
      <c r="AT97" s="395"/>
      <c r="AU97" s="395"/>
      <c r="AV97" s="395"/>
      <c r="AW97" s="395"/>
      <c r="AX97" s="395"/>
      <c r="AY97" s="395"/>
      <c r="AZ97" s="395"/>
      <c r="BA97" s="395"/>
      <c r="BB97" s="395"/>
      <c r="BC97" s="395"/>
      <c r="BD97" s="395"/>
      <c r="BE97" s="395"/>
      <c r="BF97" s="395"/>
      <c r="BG97" s="395"/>
    </row>
    <row r="98" spans="2:59" ht="23.1" customHeight="1"/>
    <row r="99" spans="2:59" ht="23.1" customHeight="1">
      <c r="C99" s="22" t="s">
        <v>70</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row>
    <row r="100" spans="2:59" ht="23.1" customHeight="1">
      <c r="C100" s="1"/>
      <c r="AL100" s="395"/>
      <c r="AM100" s="395"/>
      <c r="AN100" s="395"/>
      <c r="AO100" s="395"/>
      <c r="AP100" s="395"/>
      <c r="AQ100" s="395"/>
      <c r="AR100" s="395"/>
      <c r="AS100" s="395"/>
      <c r="AT100" s="395"/>
      <c r="AU100" s="395"/>
      <c r="AV100" s="395"/>
      <c r="AW100" s="395"/>
      <c r="AX100" s="395"/>
      <c r="AY100" s="395"/>
      <c r="AZ100" s="395"/>
      <c r="BA100" s="395"/>
      <c r="BB100" s="395"/>
      <c r="BC100" s="395"/>
      <c r="BD100" s="395"/>
      <c r="BE100" s="395"/>
      <c r="BF100" s="395"/>
      <c r="BG100" s="395"/>
    </row>
    <row r="101" spans="2:59" ht="23.1" customHeight="1">
      <c r="C101" s="413"/>
      <c r="D101" s="413"/>
      <c r="E101" s="413"/>
      <c r="F101" s="413"/>
      <c r="G101" s="413"/>
      <c r="H101" s="413"/>
      <c r="I101" s="413"/>
      <c r="J101" s="413"/>
      <c r="K101" s="413"/>
      <c r="L101" s="413"/>
      <c r="M101" s="413"/>
      <c r="N101" s="413"/>
      <c r="O101" s="413"/>
      <c r="P101" s="413"/>
      <c r="Q101" s="413"/>
      <c r="R101" s="413"/>
      <c r="S101" s="413"/>
      <c r="T101" s="413"/>
      <c r="U101" s="413"/>
      <c r="V101" s="413"/>
      <c r="W101" s="413"/>
      <c r="X101" s="413"/>
      <c r="Y101" s="413"/>
      <c r="Z101" s="413"/>
      <c r="AA101" s="413"/>
      <c r="AB101" s="413"/>
      <c r="AC101" s="413"/>
      <c r="AD101" s="413"/>
      <c r="AE101" s="413"/>
      <c r="AF101" s="413"/>
      <c r="AG101" s="413"/>
      <c r="AH101" s="413"/>
      <c r="AI101" s="413"/>
      <c r="AL101" s="395"/>
      <c r="AM101" s="395"/>
      <c r="AN101" s="395"/>
      <c r="AO101" s="395"/>
      <c r="AP101" s="395"/>
      <c r="AQ101" s="395"/>
      <c r="AR101" s="395"/>
      <c r="AS101" s="395"/>
      <c r="AT101" s="395"/>
      <c r="AU101" s="395"/>
      <c r="AV101" s="395"/>
      <c r="AW101" s="395"/>
      <c r="AX101" s="395"/>
      <c r="AY101" s="395"/>
      <c r="AZ101" s="395"/>
      <c r="BA101" s="395"/>
      <c r="BB101" s="395"/>
      <c r="BC101" s="395"/>
      <c r="BD101" s="395"/>
      <c r="BE101" s="395"/>
      <c r="BF101" s="395"/>
      <c r="BG101" s="395"/>
    </row>
    <row r="102" spans="2:59" ht="23.1" customHeight="1">
      <c r="C102" s="413"/>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L102" s="395"/>
      <c r="AM102" s="395"/>
      <c r="AN102" s="395"/>
      <c r="AO102" s="395"/>
      <c r="AP102" s="395"/>
      <c r="AQ102" s="395"/>
      <c r="AR102" s="395"/>
      <c r="AS102" s="395"/>
      <c r="AT102" s="395"/>
      <c r="AU102" s="395"/>
      <c r="AV102" s="395"/>
      <c r="AW102" s="395"/>
      <c r="AX102" s="395"/>
      <c r="AY102" s="395"/>
      <c r="AZ102" s="395"/>
      <c r="BA102" s="395"/>
      <c r="BB102" s="395"/>
      <c r="BC102" s="395"/>
      <c r="BD102" s="395"/>
      <c r="BE102" s="395"/>
      <c r="BF102" s="395"/>
      <c r="BG102" s="395"/>
    </row>
    <row r="103" spans="2:59" ht="23.1" customHeight="1">
      <c r="C103" s="413"/>
      <c r="D103" s="413"/>
      <c r="E103" s="413"/>
      <c r="F103" s="413"/>
      <c r="G103" s="413"/>
      <c r="H103" s="413"/>
      <c r="I103" s="413"/>
      <c r="J103" s="413"/>
      <c r="K103" s="413"/>
      <c r="L103" s="413"/>
      <c r="M103" s="413"/>
      <c r="N103" s="413"/>
      <c r="O103" s="413"/>
      <c r="P103" s="413"/>
      <c r="Q103" s="413"/>
      <c r="R103" s="413"/>
      <c r="S103" s="413"/>
      <c r="T103" s="413"/>
      <c r="U103" s="413"/>
      <c r="V103" s="413"/>
      <c r="W103" s="413"/>
      <c r="X103" s="413"/>
      <c r="Y103" s="413"/>
      <c r="Z103" s="413"/>
      <c r="AA103" s="413"/>
      <c r="AB103" s="413"/>
      <c r="AC103" s="413"/>
      <c r="AD103" s="413"/>
      <c r="AE103" s="413"/>
      <c r="AF103" s="413"/>
      <c r="AG103" s="413"/>
      <c r="AH103" s="413"/>
      <c r="AI103" s="413"/>
      <c r="AL103" s="395"/>
      <c r="AM103" s="395"/>
      <c r="AN103" s="395"/>
      <c r="AO103" s="395"/>
      <c r="AP103" s="395"/>
      <c r="AQ103" s="395"/>
      <c r="AR103" s="395"/>
      <c r="AS103" s="395"/>
      <c r="AT103" s="395"/>
      <c r="AU103" s="395"/>
      <c r="AV103" s="395"/>
      <c r="AW103" s="395"/>
      <c r="AX103" s="395"/>
      <c r="AY103" s="395"/>
      <c r="AZ103" s="395"/>
      <c r="BA103" s="395"/>
      <c r="BB103" s="395"/>
      <c r="BC103" s="395"/>
      <c r="BD103" s="395"/>
      <c r="BE103" s="395"/>
      <c r="BF103" s="395"/>
      <c r="BG103" s="395"/>
    </row>
    <row r="104" spans="2:59" ht="23.1" customHeight="1">
      <c r="C104" s="1"/>
    </row>
    <row r="105" spans="2:59" ht="23.1" customHeight="1"/>
    <row r="106" spans="2:59" ht="23.1" customHeight="1">
      <c r="B106" s="197" t="s">
        <v>26</v>
      </c>
      <c r="C106" s="197"/>
      <c r="D106" s="6" t="str">
        <f>"多様な人材の役職登用状況（"&amp;Year2&amp;"年度末、あるいは直近時点）についてご回答ください"</f>
        <v>多様な人材の役職登用状況（2024年度末、あるいは直近時点）についてご回答ください</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row>
    <row r="107" spans="2:59" ht="23.1" customHeight="1">
      <c r="AI107" s="310"/>
      <c r="AJ107" s="310"/>
      <c r="AL107" s="395"/>
      <c r="AM107" s="395"/>
      <c r="AN107" s="395"/>
      <c r="AO107" s="395"/>
      <c r="AP107" s="395"/>
      <c r="AQ107" s="395"/>
      <c r="AR107" s="395"/>
      <c r="AS107" s="395"/>
      <c r="AT107" s="395"/>
      <c r="AU107" s="395"/>
      <c r="AV107" s="395"/>
      <c r="AW107" s="395"/>
      <c r="AX107" s="395"/>
      <c r="AY107" s="395"/>
      <c r="AZ107" s="395"/>
      <c r="BA107" s="395"/>
      <c r="BB107" s="395"/>
      <c r="BC107" s="395"/>
      <c r="BD107" s="395"/>
      <c r="BE107" s="395"/>
      <c r="BF107" s="395"/>
      <c r="BG107" s="395"/>
    </row>
    <row r="108" spans="2:59" ht="23.1" customHeight="1">
      <c r="E108" t="s">
        <v>559</v>
      </c>
      <c r="G108" s="459"/>
      <c r="H108" s="459"/>
      <c r="I108" s="459"/>
      <c r="J108" s="459"/>
      <c r="K108" t="s">
        <v>27</v>
      </c>
      <c r="AL108" s="395"/>
      <c r="AM108" s="395"/>
      <c r="AN108" s="395"/>
      <c r="AO108" s="395"/>
      <c r="AP108" s="395"/>
      <c r="AQ108" s="395"/>
      <c r="AR108" s="395"/>
      <c r="AS108" s="395"/>
      <c r="AT108" s="395"/>
      <c r="AU108" s="395"/>
      <c r="AV108" s="395"/>
      <c r="AW108" s="395"/>
      <c r="AX108" s="395"/>
      <c r="AY108" s="395"/>
      <c r="AZ108" s="395"/>
      <c r="BA108" s="395"/>
      <c r="BB108" s="395"/>
      <c r="BC108" s="395"/>
      <c r="BD108" s="395"/>
      <c r="BE108" s="395"/>
      <c r="BF108" s="395"/>
      <c r="BG108" s="395"/>
    </row>
    <row r="109" spans="2:59" ht="23.1" customHeight="1">
      <c r="C109" s="170"/>
      <c r="D109" s="170"/>
      <c r="E109" s="170"/>
      <c r="F109" s="170"/>
      <c r="G109" s="170"/>
      <c r="H109" s="170"/>
      <c r="I109" s="170" t="s">
        <v>29</v>
      </c>
      <c r="J109" s="170"/>
      <c r="K109" s="170"/>
      <c r="L109" s="170"/>
      <c r="M109" s="170"/>
      <c r="N109" s="170"/>
      <c r="O109" s="170" t="s">
        <v>30</v>
      </c>
      <c r="P109" s="170"/>
      <c r="Q109" s="170"/>
      <c r="R109" s="170"/>
      <c r="S109" s="170"/>
      <c r="T109" s="170"/>
      <c r="U109" s="170" t="s">
        <v>31</v>
      </c>
      <c r="V109" s="170"/>
      <c r="W109" s="170"/>
      <c r="X109" s="170"/>
      <c r="Y109" s="170"/>
      <c r="Z109" s="170"/>
      <c r="AA109" s="170" t="s">
        <v>32</v>
      </c>
      <c r="AB109" s="170"/>
      <c r="AC109" s="170"/>
      <c r="AD109" s="170"/>
      <c r="AE109" s="170"/>
      <c r="AF109" s="170"/>
      <c r="AG109" s="96" t="s">
        <v>316</v>
      </c>
      <c r="AH109" s="97"/>
      <c r="AI109" s="97"/>
      <c r="AL109" s="395"/>
      <c r="AM109" s="395"/>
      <c r="AN109" s="395"/>
      <c r="AO109" s="395"/>
      <c r="AP109" s="395"/>
      <c r="AQ109" s="395"/>
      <c r="AR109" s="395"/>
      <c r="AS109" s="395"/>
      <c r="AT109" s="395"/>
      <c r="AU109" s="395"/>
      <c r="AV109" s="395"/>
      <c r="AW109" s="395"/>
      <c r="AX109" s="395"/>
      <c r="AY109" s="395"/>
      <c r="AZ109" s="395"/>
      <c r="BA109" s="395"/>
      <c r="BB109" s="395"/>
      <c r="BC109" s="395"/>
      <c r="BD109" s="395"/>
      <c r="BE109" s="395"/>
      <c r="BF109" s="395"/>
      <c r="BG109" s="395"/>
    </row>
    <row r="110" spans="2:59" ht="23.1" customHeight="1">
      <c r="C110" s="172" t="s">
        <v>475</v>
      </c>
      <c r="D110" s="172"/>
      <c r="E110" s="172"/>
      <c r="F110" s="172"/>
      <c r="G110" s="172"/>
      <c r="H110" s="172"/>
      <c r="I110" s="412"/>
      <c r="J110" s="412"/>
      <c r="K110" s="412"/>
      <c r="L110" s="412"/>
      <c r="M110" s="412"/>
      <c r="N110" s="45" t="s">
        <v>33</v>
      </c>
      <c r="O110" s="412"/>
      <c r="P110" s="412"/>
      <c r="Q110" s="412"/>
      <c r="R110" s="412"/>
      <c r="S110" s="412"/>
      <c r="T110" s="45" t="s">
        <v>33</v>
      </c>
      <c r="U110" s="412"/>
      <c r="V110" s="412"/>
      <c r="W110" s="412"/>
      <c r="X110" s="412"/>
      <c r="Y110" s="412"/>
      <c r="Z110" s="45" t="s">
        <v>33</v>
      </c>
      <c r="AA110" s="421"/>
      <c r="AB110" s="422"/>
      <c r="AC110" s="422"/>
      <c r="AD110" s="422"/>
      <c r="AE110" s="423"/>
      <c r="AF110" s="45" t="s">
        <v>34</v>
      </c>
      <c r="AG110" s="217" t="str">
        <f>IF(OR(ISBLANK(I110),ISBLANK(O110),I110+O110=0),"",I110/(O110+I110)*100)</f>
        <v/>
      </c>
      <c r="AH110" s="218"/>
      <c r="AI110" s="47" t="s">
        <v>34</v>
      </c>
      <c r="AL110" s="395"/>
      <c r="AM110" s="395"/>
      <c r="AN110" s="395"/>
      <c r="AO110" s="395"/>
      <c r="AP110" s="395"/>
      <c r="AQ110" s="395"/>
      <c r="AR110" s="395"/>
      <c r="AS110" s="395"/>
      <c r="AT110" s="395"/>
      <c r="AU110" s="395"/>
      <c r="AV110" s="395"/>
      <c r="AW110" s="395"/>
      <c r="AX110" s="395"/>
      <c r="AY110" s="395"/>
      <c r="AZ110" s="395"/>
      <c r="BA110" s="395"/>
      <c r="BB110" s="395"/>
      <c r="BC110" s="395"/>
      <c r="BD110" s="395"/>
      <c r="BE110" s="395"/>
      <c r="BF110" s="395"/>
      <c r="BG110" s="395"/>
    </row>
    <row r="111" spans="2:59" ht="23.1" customHeight="1">
      <c r="C111" s="172" t="s">
        <v>476</v>
      </c>
      <c r="D111" s="172"/>
      <c r="E111" s="172"/>
      <c r="F111" s="172"/>
      <c r="G111" s="172"/>
      <c r="H111" s="172"/>
      <c r="I111" s="412"/>
      <c r="J111" s="412"/>
      <c r="K111" s="412"/>
      <c r="L111" s="412"/>
      <c r="M111" s="412"/>
      <c r="N111" s="45" t="s">
        <v>33</v>
      </c>
      <c r="O111" s="412"/>
      <c r="P111" s="412"/>
      <c r="Q111" s="412"/>
      <c r="R111" s="412"/>
      <c r="S111" s="412"/>
      <c r="T111" s="45" t="s">
        <v>33</v>
      </c>
      <c r="U111" s="412"/>
      <c r="V111" s="412"/>
      <c r="W111" s="412"/>
      <c r="X111" s="412"/>
      <c r="Y111" s="412"/>
      <c r="Z111" s="45" t="s">
        <v>33</v>
      </c>
      <c r="AA111" s="421"/>
      <c r="AB111" s="422"/>
      <c r="AC111" s="422"/>
      <c r="AD111" s="422"/>
      <c r="AE111" s="423"/>
      <c r="AF111" s="45" t="s">
        <v>34</v>
      </c>
      <c r="AG111" s="217" t="str">
        <f>IF(OR(ISBLANK(I111),ISBLANK(O111),I111+O111=0),"",I111/(O111+I111)*100)</f>
        <v/>
      </c>
      <c r="AH111" s="218"/>
      <c r="AI111" s="47" t="s">
        <v>34</v>
      </c>
      <c r="AL111" s="395"/>
      <c r="AM111" s="395"/>
      <c r="AN111" s="395"/>
      <c r="AO111" s="395"/>
      <c r="AP111" s="395"/>
      <c r="AQ111" s="395"/>
      <c r="AR111" s="395"/>
      <c r="AS111" s="395"/>
      <c r="AT111" s="395"/>
      <c r="AU111" s="395"/>
      <c r="AV111" s="395"/>
      <c r="AW111" s="395"/>
      <c r="AX111" s="395"/>
      <c r="AY111" s="395"/>
      <c r="AZ111" s="395"/>
      <c r="BA111" s="395"/>
      <c r="BB111" s="395"/>
      <c r="BC111" s="395"/>
      <c r="BD111" s="395"/>
      <c r="BE111" s="395"/>
      <c r="BF111" s="395"/>
      <c r="BG111" s="395"/>
    </row>
    <row r="112" spans="2:59" ht="23.1" customHeight="1">
      <c r="C112" s="172" t="s">
        <v>482</v>
      </c>
      <c r="D112" s="172"/>
      <c r="E112" s="172"/>
      <c r="F112" s="172"/>
      <c r="G112" s="172"/>
      <c r="H112" s="172"/>
      <c r="I112" s="412"/>
      <c r="J112" s="412"/>
      <c r="K112" s="412"/>
      <c r="L112" s="412"/>
      <c r="M112" s="412"/>
      <c r="N112" s="45" t="s">
        <v>33</v>
      </c>
      <c r="O112" s="412"/>
      <c r="P112" s="412"/>
      <c r="Q112" s="412"/>
      <c r="R112" s="412"/>
      <c r="S112" s="412"/>
      <c r="T112" s="45" t="s">
        <v>33</v>
      </c>
      <c r="U112" s="412"/>
      <c r="V112" s="412"/>
      <c r="W112" s="412"/>
      <c r="X112" s="412"/>
      <c r="Y112" s="412"/>
      <c r="Z112" s="45" t="s">
        <v>33</v>
      </c>
      <c r="AA112" s="421"/>
      <c r="AB112" s="422"/>
      <c r="AC112" s="422"/>
      <c r="AD112" s="422"/>
      <c r="AE112" s="423"/>
      <c r="AF112" s="45" t="s">
        <v>34</v>
      </c>
      <c r="AG112" s="217" t="str">
        <f>IF(OR(ISBLANK(I112),ISBLANK(O112),I112+O112=0),"",I112/(O112+I112)*100)</f>
        <v/>
      </c>
      <c r="AH112" s="218"/>
      <c r="AI112" s="47" t="s">
        <v>34</v>
      </c>
      <c r="AL112" s="395"/>
      <c r="AM112" s="395"/>
      <c r="AN112" s="395"/>
      <c r="AO112" s="395"/>
      <c r="AP112" s="395"/>
      <c r="AQ112" s="395"/>
      <c r="AR112" s="395"/>
      <c r="AS112" s="395"/>
      <c r="AT112" s="395"/>
      <c r="AU112" s="395"/>
      <c r="AV112" s="395"/>
      <c r="AW112" s="395"/>
      <c r="AX112" s="395"/>
      <c r="AY112" s="395"/>
      <c r="AZ112" s="395"/>
      <c r="BA112" s="395"/>
      <c r="BB112" s="395"/>
      <c r="BC112" s="395"/>
      <c r="BD112" s="395"/>
      <c r="BE112" s="395"/>
      <c r="BF112" s="395"/>
      <c r="BG112" s="395"/>
    </row>
    <row r="113" spans="3:59" ht="23.1" customHeight="1">
      <c r="C113" s="172" t="s">
        <v>477</v>
      </c>
      <c r="D113" s="172"/>
      <c r="E113" s="172"/>
      <c r="F113" s="172"/>
      <c r="G113" s="172"/>
      <c r="H113" s="172"/>
      <c r="I113" s="412"/>
      <c r="J113" s="412"/>
      <c r="K113" s="412"/>
      <c r="L113" s="412"/>
      <c r="M113" s="412"/>
      <c r="N113" s="45" t="s">
        <v>33</v>
      </c>
      <c r="O113" s="412"/>
      <c r="P113" s="412"/>
      <c r="Q113" s="412"/>
      <c r="R113" s="412"/>
      <c r="S113" s="412"/>
      <c r="T113" s="45" t="s">
        <v>33</v>
      </c>
      <c r="U113" s="412"/>
      <c r="V113" s="412"/>
      <c r="W113" s="412"/>
      <c r="X113" s="412"/>
      <c r="Y113" s="412"/>
      <c r="Z113" s="45" t="s">
        <v>33</v>
      </c>
      <c r="AA113" s="421"/>
      <c r="AB113" s="422"/>
      <c r="AC113" s="422"/>
      <c r="AD113" s="422"/>
      <c r="AE113" s="423"/>
      <c r="AF113" s="45" t="s">
        <v>34</v>
      </c>
      <c r="AG113" s="217" t="str">
        <f>IF(OR(ISBLANK(I113),ISBLANK(O113),I113+O113=0),"",I113/(O113+I113)*100)</f>
        <v/>
      </c>
      <c r="AH113" s="218"/>
      <c r="AI113" s="47" t="s">
        <v>34</v>
      </c>
      <c r="AL113" s="395"/>
      <c r="AM113" s="395"/>
      <c r="AN113" s="395"/>
      <c r="AO113" s="395"/>
      <c r="AP113" s="395"/>
      <c r="AQ113" s="395"/>
      <c r="AR113" s="395"/>
      <c r="AS113" s="395"/>
      <c r="AT113" s="395"/>
      <c r="AU113" s="395"/>
      <c r="AV113" s="395"/>
      <c r="AW113" s="395"/>
      <c r="AX113" s="395"/>
      <c r="AY113" s="395"/>
      <c r="AZ113" s="395"/>
      <c r="BA113" s="395"/>
      <c r="BB113" s="395"/>
      <c r="BC113" s="395"/>
      <c r="BD113" s="395"/>
      <c r="BE113" s="395"/>
      <c r="BF113" s="395"/>
      <c r="BG113" s="395"/>
    </row>
    <row r="114" spans="3:59" ht="23.1" customHeight="1">
      <c r="O114" s="57"/>
      <c r="P114" s="57"/>
      <c r="Q114" s="57"/>
      <c r="R114" s="57"/>
      <c r="S114" s="57"/>
      <c r="T114" s="57"/>
      <c r="AL114" s="395"/>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row>
    <row r="115" spans="3:59" ht="23.1" customHeight="1">
      <c r="C115" s="353" t="s">
        <v>490</v>
      </c>
      <c r="D115" s="353"/>
      <c r="E115" s="353"/>
      <c r="F115" s="353"/>
      <c r="G115" s="353"/>
      <c r="H115" s="353"/>
      <c r="I115" s="353"/>
      <c r="J115" s="353"/>
      <c r="K115" s="353"/>
      <c r="L115" s="353"/>
      <c r="M115" s="353"/>
      <c r="N115" s="58"/>
      <c r="O115" s="56" t="s">
        <v>16</v>
      </c>
      <c r="T115" s="42" t="s">
        <v>28</v>
      </c>
      <c r="U115" s="42"/>
      <c r="V115" s="42"/>
      <c r="W115" s="206"/>
      <c r="X115" s="206"/>
      <c r="Y115" s="206"/>
      <c r="Z115" s="206"/>
      <c r="AA115" s="42" t="s">
        <v>27</v>
      </c>
      <c r="AB115" s="42"/>
      <c r="AE115" s="55"/>
      <c r="AL115" s="395"/>
      <c r="AM115" s="395"/>
      <c r="AN115" s="395"/>
      <c r="AO115" s="395"/>
      <c r="AP115" s="395"/>
      <c r="AQ115" s="395"/>
      <c r="AR115" s="395"/>
      <c r="AS115" s="395"/>
      <c r="AT115" s="395"/>
      <c r="AU115" s="395"/>
      <c r="AV115" s="395"/>
      <c r="AW115" s="395"/>
      <c r="AX115" s="395"/>
      <c r="AY115" s="395"/>
      <c r="AZ115" s="395"/>
      <c r="BA115" s="395"/>
      <c r="BB115" s="395"/>
      <c r="BC115" s="395"/>
      <c r="BD115" s="395"/>
      <c r="BE115" s="395"/>
      <c r="BF115" s="395"/>
      <c r="BG115" s="395"/>
    </row>
    <row r="116" spans="3:59" ht="23.1" customHeight="1">
      <c r="C116" s="353"/>
      <c r="D116" s="353"/>
      <c r="E116" s="353"/>
      <c r="F116" s="353"/>
      <c r="G116" s="353"/>
      <c r="H116" s="353"/>
      <c r="I116" s="353"/>
      <c r="J116" s="353"/>
      <c r="K116" s="353"/>
      <c r="L116" s="353"/>
      <c r="M116" s="353"/>
      <c r="N116" s="58"/>
      <c r="O116" s="350"/>
      <c r="P116" s="351"/>
      <c r="Q116" s="351"/>
      <c r="R116" s="351"/>
      <c r="S116" s="352"/>
      <c r="T116" s="354" t="s">
        <v>29</v>
      </c>
      <c r="U116" s="355"/>
      <c r="V116" s="355"/>
      <c r="W116" s="356"/>
      <c r="X116" s="354" t="s">
        <v>30</v>
      </c>
      <c r="Y116" s="355"/>
      <c r="Z116" s="355"/>
      <c r="AA116" s="356"/>
      <c r="AB116" s="354" t="s">
        <v>31</v>
      </c>
      <c r="AC116" s="355"/>
      <c r="AD116" s="355"/>
      <c r="AE116" s="356"/>
      <c r="AF116" s="354" t="s">
        <v>32</v>
      </c>
      <c r="AG116" s="355"/>
      <c r="AH116" s="355"/>
      <c r="AI116" s="356"/>
      <c r="AL116" s="395"/>
      <c r="AM116" s="395"/>
      <c r="AN116" s="395"/>
      <c r="AO116" s="395"/>
      <c r="AP116" s="395"/>
      <c r="AQ116" s="395"/>
      <c r="AR116" s="395"/>
      <c r="AS116" s="395"/>
      <c r="AT116" s="395"/>
      <c r="AU116" s="395"/>
      <c r="AV116" s="395"/>
      <c r="AW116" s="395"/>
      <c r="AX116" s="395"/>
      <c r="AY116" s="395"/>
      <c r="AZ116" s="395"/>
      <c r="BA116" s="395"/>
      <c r="BB116" s="395"/>
      <c r="BC116" s="395"/>
      <c r="BD116" s="395"/>
      <c r="BE116" s="395"/>
      <c r="BF116" s="395"/>
      <c r="BG116" s="395"/>
    </row>
    <row r="117" spans="3:59" ht="23.1" customHeight="1">
      <c r="C117" s="353"/>
      <c r="D117" s="353"/>
      <c r="E117" s="353"/>
      <c r="F117" s="353"/>
      <c r="G117" s="353"/>
      <c r="H117" s="353"/>
      <c r="I117" s="353"/>
      <c r="J117" s="353"/>
      <c r="K117" s="353"/>
      <c r="L117" s="353"/>
      <c r="M117" s="353"/>
      <c r="N117" s="58"/>
      <c r="O117" s="305" t="s">
        <v>475</v>
      </c>
      <c r="P117" s="306"/>
      <c r="Q117" s="306"/>
      <c r="R117" s="306"/>
      <c r="S117" s="307"/>
      <c r="T117" s="308"/>
      <c r="U117" s="309"/>
      <c r="V117" s="309"/>
      <c r="W117" s="52" t="s">
        <v>33</v>
      </c>
      <c r="X117" s="308"/>
      <c r="Y117" s="309"/>
      <c r="Z117" s="309"/>
      <c r="AA117" s="52" t="s">
        <v>33</v>
      </c>
      <c r="AB117" s="308"/>
      <c r="AC117" s="309"/>
      <c r="AD117" s="309"/>
      <c r="AE117" s="52" t="s">
        <v>33</v>
      </c>
      <c r="AF117" s="348"/>
      <c r="AG117" s="349"/>
      <c r="AH117" s="349"/>
      <c r="AI117" s="52" t="s">
        <v>34</v>
      </c>
      <c r="AL117" s="395"/>
      <c r="AM117" s="395"/>
      <c r="AN117" s="395"/>
      <c r="AO117" s="395"/>
      <c r="AP117" s="395"/>
      <c r="AQ117" s="395"/>
      <c r="AR117" s="395"/>
      <c r="AS117" s="395"/>
      <c r="AT117" s="395"/>
      <c r="AU117" s="395"/>
      <c r="AV117" s="395"/>
      <c r="AW117" s="395"/>
      <c r="AX117" s="395"/>
      <c r="AY117" s="395"/>
      <c r="AZ117" s="395"/>
      <c r="BA117" s="395"/>
      <c r="BB117" s="395"/>
      <c r="BC117" s="395"/>
      <c r="BD117" s="395"/>
      <c r="BE117" s="395"/>
      <c r="BF117" s="395"/>
      <c r="BG117" s="395"/>
    </row>
    <row r="118" spans="3:59" ht="23.1" customHeight="1">
      <c r="C118" s="353"/>
      <c r="D118" s="353"/>
      <c r="E118" s="353"/>
      <c r="F118" s="353"/>
      <c r="G118" s="353"/>
      <c r="H118" s="353"/>
      <c r="I118" s="353"/>
      <c r="J118" s="353"/>
      <c r="K118" s="353"/>
      <c r="L118" s="353"/>
      <c r="M118" s="353"/>
      <c r="N118" s="58"/>
      <c r="O118" s="305" t="s">
        <v>476</v>
      </c>
      <c r="P118" s="306"/>
      <c r="Q118" s="306"/>
      <c r="R118" s="306"/>
      <c r="S118" s="307"/>
      <c r="T118" s="308"/>
      <c r="U118" s="309"/>
      <c r="V118" s="309"/>
      <c r="W118" s="52" t="s">
        <v>33</v>
      </c>
      <c r="X118" s="308"/>
      <c r="Y118" s="309"/>
      <c r="Z118" s="309"/>
      <c r="AA118" s="52" t="s">
        <v>33</v>
      </c>
      <c r="AB118" s="308"/>
      <c r="AC118" s="309"/>
      <c r="AD118" s="309"/>
      <c r="AE118" s="52" t="s">
        <v>33</v>
      </c>
      <c r="AF118" s="348"/>
      <c r="AG118" s="349"/>
      <c r="AH118" s="349"/>
      <c r="AI118" s="52" t="s">
        <v>34</v>
      </c>
      <c r="AL118" s="395"/>
      <c r="AM118" s="395"/>
      <c r="AN118" s="395"/>
      <c r="AO118" s="395"/>
      <c r="AP118" s="395"/>
      <c r="AQ118" s="395"/>
      <c r="AR118" s="395"/>
      <c r="AS118" s="395"/>
      <c r="AT118" s="395"/>
      <c r="AU118" s="395"/>
      <c r="AV118" s="395"/>
      <c r="AW118" s="395"/>
      <c r="AX118" s="395"/>
      <c r="AY118" s="395"/>
      <c r="AZ118" s="395"/>
      <c r="BA118" s="395"/>
      <c r="BB118" s="395"/>
      <c r="BC118" s="395"/>
      <c r="BD118" s="395"/>
      <c r="BE118" s="395"/>
      <c r="BF118" s="395"/>
      <c r="BG118" s="395"/>
    </row>
    <row r="119" spans="3:59" ht="23.1" customHeight="1">
      <c r="C119" s="353"/>
      <c r="D119" s="353"/>
      <c r="E119" s="353"/>
      <c r="F119" s="353"/>
      <c r="G119" s="353"/>
      <c r="H119" s="353"/>
      <c r="I119" s="353"/>
      <c r="J119" s="353"/>
      <c r="K119" s="353"/>
      <c r="L119" s="353"/>
      <c r="M119" s="353"/>
      <c r="O119" s="305" t="s">
        <v>481</v>
      </c>
      <c r="P119" s="306"/>
      <c r="Q119" s="306"/>
      <c r="R119" s="306"/>
      <c r="S119" s="307"/>
      <c r="T119" s="308"/>
      <c r="U119" s="309"/>
      <c r="V119" s="309"/>
      <c r="W119" s="52" t="s">
        <v>33</v>
      </c>
      <c r="X119" s="308"/>
      <c r="Y119" s="309"/>
      <c r="Z119" s="309"/>
      <c r="AA119" s="52" t="s">
        <v>33</v>
      </c>
      <c r="AB119" s="308"/>
      <c r="AC119" s="309"/>
      <c r="AD119" s="309"/>
      <c r="AE119" s="52" t="s">
        <v>33</v>
      </c>
      <c r="AF119" s="348"/>
      <c r="AG119" s="349"/>
      <c r="AH119" s="349"/>
      <c r="AI119" s="52" t="s">
        <v>34</v>
      </c>
      <c r="AL119" s="395"/>
      <c r="AM119" s="395"/>
      <c r="AN119" s="395"/>
      <c r="AO119" s="395"/>
      <c r="AP119" s="395"/>
      <c r="AQ119" s="395"/>
      <c r="AR119" s="395"/>
      <c r="AS119" s="395"/>
      <c r="AT119" s="395"/>
      <c r="AU119" s="395"/>
      <c r="AV119" s="395"/>
      <c r="AW119" s="395"/>
      <c r="AX119" s="395"/>
      <c r="AY119" s="395"/>
      <c r="AZ119" s="395"/>
      <c r="BA119" s="395"/>
      <c r="BB119" s="395"/>
      <c r="BC119" s="395"/>
      <c r="BD119" s="395"/>
      <c r="BE119" s="395"/>
      <c r="BF119" s="395"/>
      <c r="BG119" s="395"/>
    </row>
    <row r="120" spans="3:59" ht="23.1" customHeight="1">
      <c r="O120" s="305" t="s">
        <v>477</v>
      </c>
      <c r="P120" s="306"/>
      <c r="Q120" s="306"/>
      <c r="R120" s="306"/>
      <c r="S120" s="307"/>
      <c r="T120" s="308"/>
      <c r="U120" s="309"/>
      <c r="V120" s="309"/>
      <c r="W120" s="52" t="s">
        <v>33</v>
      </c>
      <c r="X120" s="308"/>
      <c r="Y120" s="309"/>
      <c r="Z120" s="309"/>
      <c r="AA120" s="52" t="s">
        <v>33</v>
      </c>
      <c r="AB120" s="308"/>
      <c r="AC120" s="309"/>
      <c r="AD120" s="309"/>
      <c r="AE120" s="52" t="s">
        <v>33</v>
      </c>
      <c r="AF120" s="348"/>
      <c r="AG120" s="349"/>
      <c r="AH120" s="349"/>
      <c r="AI120" s="52" t="s">
        <v>34</v>
      </c>
      <c r="AL120" s="395"/>
      <c r="AM120" s="395"/>
      <c r="AN120" s="395"/>
      <c r="AO120" s="395"/>
      <c r="AP120" s="395"/>
      <c r="AQ120" s="395"/>
      <c r="AR120" s="395"/>
      <c r="AS120" s="395"/>
      <c r="AT120" s="395"/>
      <c r="AU120" s="395"/>
      <c r="AV120" s="395"/>
      <c r="AW120" s="395"/>
      <c r="AX120" s="395"/>
      <c r="AY120" s="395"/>
      <c r="AZ120" s="395"/>
      <c r="BA120" s="395"/>
      <c r="BB120" s="395"/>
      <c r="BC120" s="395"/>
      <c r="BD120" s="395"/>
      <c r="BE120" s="395"/>
      <c r="BF120" s="395"/>
      <c r="BG120" s="395"/>
    </row>
    <row r="121" spans="3:59" ht="23.1" customHeight="1">
      <c r="N121" s="11" t="s">
        <v>13</v>
      </c>
      <c r="O121" s="175"/>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98"/>
      <c r="AL121" s="395"/>
      <c r="AM121" s="395"/>
      <c r="AN121" s="395"/>
      <c r="AO121" s="395"/>
      <c r="AP121" s="395"/>
      <c r="AQ121" s="395"/>
      <c r="AR121" s="395"/>
      <c r="AS121" s="395"/>
      <c r="AT121" s="395"/>
      <c r="AU121" s="395"/>
      <c r="AV121" s="395"/>
      <c r="AW121" s="395"/>
      <c r="AX121" s="395"/>
      <c r="AY121" s="395"/>
      <c r="AZ121" s="395"/>
      <c r="BA121" s="395"/>
      <c r="BB121" s="395"/>
      <c r="BC121" s="395"/>
      <c r="BD121" s="395"/>
      <c r="BE121" s="395"/>
      <c r="BF121" s="395"/>
      <c r="BG121" s="395"/>
    </row>
    <row r="122" spans="3:59" ht="23.1" customHeight="1">
      <c r="O122" s="181"/>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98"/>
      <c r="AL122" s="395"/>
      <c r="AM122" s="395"/>
      <c r="AN122" s="395"/>
      <c r="AO122" s="395"/>
      <c r="AP122" s="395"/>
      <c r="AQ122" s="395"/>
      <c r="AR122" s="395"/>
      <c r="AS122" s="395"/>
      <c r="AT122" s="395"/>
      <c r="AU122" s="395"/>
      <c r="AV122" s="395"/>
      <c r="AW122" s="395"/>
      <c r="AX122" s="395"/>
      <c r="AY122" s="395"/>
      <c r="AZ122" s="395"/>
      <c r="BA122" s="395"/>
      <c r="BB122" s="395"/>
      <c r="BC122" s="395"/>
      <c r="BD122" s="395"/>
      <c r="BE122" s="395"/>
      <c r="BF122" s="395"/>
      <c r="BG122" s="395"/>
    </row>
    <row r="123" spans="3:59" ht="23.1" customHeight="1"/>
    <row r="124" spans="3:59" ht="23.1" customHeight="1">
      <c r="C124" s="209" t="s">
        <v>473</v>
      </c>
      <c r="D124" s="210"/>
      <c r="E124" s="210"/>
      <c r="F124" s="210"/>
      <c r="G124" s="210"/>
      <c r="H124" s="210"/>
      <c r="I124" s="210"/>
      <c r="J124" s="210"/>
      <c r="K124" s="210"/>
      <c r="L124" s="460"/>
      <c r="M124" s="460"/>
      <c r="N124" s="460"/>
      <c r="O124" s="460"/>
      <c r="P124" s="460"/>
      <c r="Q124" s="460"/>
      <c r="R124" s="460"/>
      <c r="S124" s="460"/>
      <c r="T124" s="460"/>
      <c r="U124" s="460"/>
      <c r="V124" s="460"/>
      <c r="W124" s="460"/>
      <c r="X124" s="460"/>
      <c r="Y124" s="460"/>
      <c r="Z124" s="460"/>
      <c r="AA124" s="460"/>
      <c r="AB124" s="460"/>
      <c r="AC124" s="460"/>
      <c r="AD124" s="460"/>
      <c r="AE124" s="460"/>
      <c r="AF124" s="460"/>
      <c r="AG124" s="460"/>
      <c r="AH124" s="460"/>
      <c r="AI124" s="460"/>
      <c r="AL124" s="395"/>
      <c r="AM124" s="395"/>
      <c r="AN124" s="395"/>
      <c r="AO124" s="395"/>
      <c r="AP124" s="395"/>
      <c r="AQ124" s="395"/>
      <c r="AR124" s="395"/>
      <c r="AS124" s="395"/>
      <c r="AT124" s="395"/>
      <c r="AU124" s="395"/>
      <c r="AV124" s="395"/>
      <c r="AW124" s="395"/>
      <c r="AX124" s="395"/>
      <c r="AY124" s="395"/>
      <c r="AZ124" s="395"/>
      <c r="BA124" s="395"/>
      <c r="BB124" s="395"/>
      <c r="BC124" s="395"/>
      <c r="BD124" s="395"/>
      <c r="BE124" s="395"/>
      <c r="BF124" s="395"/>
      <c r="BG124" s="395"/>
    </row>
    <row r="125" spans="3:59" ht="23.1" customHeight="1">
      <c r="C125" s="210"/>
      <c r="D125" s="210"/>
      <c r="E125" s="210"/>
      <c r="F125" s="210"/>
      <c r="G125" s="210"/>
      <c r="H125" s="210"/>
      <c r="I125" s="210"/>
      <c r="J125" s="210"/>
      <c r="K125" s="210"/>
      <c r="L125" s="460"/>
      <c r="M125" s="460"/>
      <c r="N125" s="460"/>
      <c r="O125" s="460"/>
      <c r="P125" s="460"/>
      <c r="Q125" s="460"/>
      <c r="R125" s="460"/>
      <c r="S125" s="460"/>
      <c r="T125" s="460"/>
      <c r="U125" s="460"/>
      <c r="V125" s="460"/>
      <c r="W125" s="460"/>
      <c r="X125" s="460"/>
      <c r="Y125" s="460"/>
      <c r="Z125" s="460"/>
      <c r="AA125" s="460"/>
      <c r="AB125" s="460"/>
      <c r="AC125" s="460"/>
      <c r="AD125" s="460"/>
      <c r="AE125" s="460"/>
      <c r="AF125" s="460"/>
      <c r="AG125" s="460"/>
      <c r="AH125" s="460"/>
      <c r="AI125" s="460"/>
      <c r="AL125" s="395"/>
      <c r="AM125" s="395"/>
      <c r="AN125" s="395"/>
      <c r="AO125" s="395"/>
      <c r="AP125" s="395"/>
      <c r="AQ125" s="395"/>
      <c r="AR125" s="395"/>
      <c r="AS125" s="395"/>
      <c r="AT125" s="395"/>
      <c r="AU125" s="395"/>
      <c r="AV125" s="395"/>
      <c r="AW125" s="395"/>
      <c r="AX125" s="395"/>
      <c r="AY125" s="395"/>
      <c r="AZ125" s="395"/>
      <c r="BA125" s="395"/>
      <c r="BB125" s="395"/>
      <c r="BC125" s="395"/>
      <c r="BD125" s="395"/>
      <c r="BE125" s="395"/>
      <c r="BF125" s="395"/>
      <c r="BG125" s="395"/>
    </row>
    <row r="126" spans="3:59" ht="23.1" customHeight="1">
      <c r="C126" s="172" t="s">
        <v>474</v>
      </c>
      <c r="D126" s="172"/>
      <c r="E126" s="172"/>
      <c r="F126" s="172"/>
      <c r="G126" s="172"/>
      <c r="H126" s="172"/>
      <c r="I126" s="172"/>
      <c r="J126" s="172"/>
      <c r="K126" s="172"/>
      <c r="L126" s="460"/>
      <c r="M126" s="460"/>
      <c r="N126" s="460"/>
      <c r="O126" s="460"/>
      <c r="P126" s="460"/>
      <c r="Q126" s="460"/>
      <c r="R126" s="460"/>
      <c r="S126" s="460"/>
      <c r="T126" s="460"/>
      <c r="U126" s="460"/>
      <c r="V126" s="460"/>
      <c r="W126" s="460"/>
      <c r="X126" s="460"/>
      <c r="Y126" s="460"/>
      <c r="Z126" s="460"/>
      <c r="AA126" s="460"/>
      <c r="AB126" s="460"/>
      <c r="AC126" s="460"/>
      <c r="AD126" s="460"/>
      <c r="AE126" s="460"/>
      <c r="AF126" s="460"/>
      <c r="AG126" s="460"/>
      <c r="AH126" s="460"/>
      <c r="AI126" s="460"/>
      <c r="AL126" s="395"/>
      <c r="AM126" s="395"/>
      <c r="AN126" s="395"/>
      <c r="AO126" s="395"/>
      <c r="AP126" s="395"/>
      <c r="AQ126" s="395"/>
      <c r="AR126" s="395"/>
      <c r="AS126" s="395"/>
      <c r="AT126" s="395"/>
      <c r="AU126" s="395"/>
      <c r="AV126" s="395"/>
      <c r="AW126" s="395"/>
      <c r="AX126" s="395"/>
      <c r="AY126" s="395"/>
      <c r="AZ126" s="395"/>
      <c r="BA126" s="395"/>
      <c r="BB126" s="395"/>
      <c r="BC126" s="395"/>
      <c r="BD126" s="395"/>
      <c r="BE126" s="395"/>
      <c r="BF126" s="395"/>
      <c r="BG126" s="395"/>
    </row>
    <row r="127" spans="3:59" ht="23.1" customHeight="1">
      <c r="C127" s="172"/>
      <c r="D127" s="172"/>
      <c r="E127" s="172"/>
      <c r="F127" s="172"/>
      <c r="G127" s="172"/>
      <c r="H127" s="172"/>
      <c r="I127" s="172"/>
      <c r="J127" s="172"/>
      <c r="K127" s="172"/>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0"/>
      <c r="AH127" s="460"/>
      <c r="AI127" s="460"/>
      <c r="AL127" s="395"/>
      <c r="AM127" s="395"/>
      <c r="AN127" s="395"/>
      <c r="AO127" s="395"/>
      <c r="AP127" s="395"/>
      <c r="AQ127" s="395"/>
      <c r="AR127" s="395"/>
      <c r="AS127" s="395"/>
      <c r="AT127" s="395"/>
      <c r="AU127" s="395"/>
      <c r="AV127" s="395"/>
      <c r="AW127" s="395"/>
      <c r="AX127" s="395"/>
      <c r="AY127" s="395"/>
      <c r="AZ127" s="395"/>
      <c r="BA127" s="395"/>
      <c r="BB127" s="395"/>
      <c r="BC127" s="395"/>
      <c r="BD127" s="395"/>
      <c r="BE127" s="395"/>
      <c r="BF127" s="395"/>
      <c r="BG127" s="395"/>
    </row>
    <row r="128" spans="3:59" ht="23.1" customHeight="1">
      <c r="C128" s="13" t="s">
        <v>560</v>
      </c>
    </row>
    <row r="129" spans="2:59" ht="23.1" customHeight="1">
      <c r="C129" t="s">
        <v>13</v>
      </c>
    </row>
    <row r="130" spans="2:59" ht="23.1" customHeight="1">
      <c r="C130" s="388"/>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89"/>
      <c r="AC130" s="389"/>
      <c r="AD130" s="389"/>
      <c r="AE130" s="389"/>
      <c r="AF130" s="389"/>
      <c r="AG130" s="389"/>
      <c r="AH130" s="389"/>
      <c r="AI130" s="390"/>
    </row>
    <row r="131" spans="2:59" ht="23.1" customHeight="1">
      <c r="C131" s="391"/>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c r="Z131" s="392"/>
      <c r="AA131" s="392"/>
      <c r="AB131" s="392"/>
      <c r="AC131" s="392"/>
      <c r="AD131" s="392"/>
      <c r="AE131" s="392"/>
      <c r="AF131" s="392"/>
      <c r="AG131" s="392"/>
      <c r="AH131" s="392"/>
      <c r="AI131" s="393"/>
    </row>
    <row r="132" spans="2:59" ht="23.1" customHeight="1"/>
    <row r="133" spans="2:59" ht="23.1" customHeight="1"/>
    <row r="134" spans="2:59" ht="23.1" customHeight="1">
      <c r="B134" s="197" t="s">
        <v>25</v>
      </c>
      <c r="C134" s="197"/>
      <c r="D134" s="6" t="s">
        <v>24</v>
      </c>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row>
    <row r="135" spans="2:59" ht="23.1" customHeight="1"/>
    <row r="136" spans="2:59" ht="23.1" customHeight="1">
      <c r="C136" s="22" t="s">
        <v>71</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row>
    <row r="137" spans="2:59" ht="23.1" customHeight="1">
      <c r="AL137" s="395"/>
      <c r="AM137" s="395"/>
      <c r="AN137" s="395"/>
      <c r="AO137" s="395"/>
      <c r="AP137" s="395"/>
      <c r="AQ137" s="395"/>
      <c r="AR137" s="395"/>
      <c r="AS137" s="395"/>
      <c r="AT137" s="395"/>
      <c r="AU137" s="395"/>
      <c r="AV137" s="395"/>
      <c r="AW137" s="395"/>
      <c r="AX137" s="395"/>
      <c r="AY137" s="395"/>
      <c r="AZ137" s="395"/>
      <c r="BA137" s="395"/>
      <c r="BB137" s="395"/>
      <c r="BC137" s="395"/>
      <c r="BD137" s="395"/>
      <c r="BE137" s="395"/>
      <c r="BF137" s="395"/>
      <c r="BG137" s="395"/>
    </row>
    <row r="138" spans="2:59" ht="23.1" customHeight="1">
      <c r="C138" s="54"/>
      <c r="E138" t="s">
        <v>72</v>
      </c>
      <c r="K138" t="s">
        <v>77</v>
      </c>
      <c r="P138" t="s">
        <v>99</v>
      </c>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row>
    <row r="139" spans="2:59" ht="23.1" customHeight="1">
      <c r="E139" t="s">
        <v>59</v>
      </c>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c r="AI139" s="394"/>
      <c r="AL139" s="395"/>
      <c r="AM139" s="395"/>
      <c r="AN139" s="395"/>
      <c r="AO139" s="395"/>
      <c r="AP139" s="395"/>
      <c r="AQ139" s="395"/>
      <c r="AR139" s="395"/>
      <c r="AS139" s="395"/>
      <c r="AT139" s="395"/>
      <c r="AU139" s="395"/>
      <c r="AV139" s="395"/>
      <c r="AW139" s="395"/>
      <c r="AX139" s="395"/>
      <c r="AY139" s="395"/>
      <c r="AZ139" s="395"/>
      <c r="BA139" s="395"/>
      <c r="BB139" s="395"/>
      <c r="BC139" s="395"/>
      <c r="BD139" s="395"/>
      <c r="BE139" s="395"/>
      <c r="BF139" s="395"/>
      <c r="BG139" s="395"/>
    </row>
    <row r="140" spans="2:59" ht="23.1" customHeight="1">
      <c r="AL140" s="395"/>
      <c r="AM140" s="395"/>
      <c r="AN140" s="395"/>
      <c r="AO140" s="395"/>
      <c r="AP140" s="395"/>
      <c r="AQ140" s="395"/>
      <c r="AR140" s="395"/>
      <c r="AS140" s="395"/>
      <c r="AT140" s="395"/>
      <c r="AU140" s="395"/>
      <c r="AV140" s="395"/>
      <c r="AW140" s="395"/>
      <c r="AX140" s="395"/>
      <c r="AY140" s="395"/>
      <c r="AZ140" s="395"/>
      <c r="BA140" s="395"/>
      <c r="BB140" s="395"/>
      <c r="BC140" s="395"/>
      <c r="BD140" s="395"/>
      <c r="BE140" s="395"/>
      <c r="BF140" s="395"/>
      <c r="BG140" s="395"/>
    </row>
    <row r="141" spans="2:59" ht="23.1" customHeight="1">
      <c r="D141" t="s">
        <v>35</v>
      </c>
      <c r="F141" s="402"/>
      <c r="G141" s="403"/>
      <c r="H141" s="403"/>
      <c r="I141" s="403"/>
      <c r="J141" s="403"/>
      <c r="K141" s="403"/>
      <c r="L141" s="403"/>
      <c r="M141" s="403"/>
      <c r="N141" s="403"/>
      <c r="O141" s="403"/>
      <c r="P141" s="403"/>
      <c r="Q141" s="403"/>
      <c r="R141" s="403"/>
      <c r="S141" s="403"/>
      <c r="T141" s="403"/>
      <c r="U141" s="403"/>
      <c r="V141" s="403"/>
      <c r="W141" s="403"/>
      <c r="X141" s="403"/>
      <c r="Y141" s="404"/>
      <c r="AA141" t="s">
        <v>36</v>
      </c>
      <c r="AD141" s="459"/>
      <c r="AE141" s="459"/>
      <c r="AF141" s="459"/>
      <c r="AG141" s="459"/>
      <c r="AL141" s="395"/>
      <c r="AM141" s="395"/>
      <c r="AN141" s="395"/>
      <c r="AO141" s="395"/>
      <c r="AP141" s="395"/>
      <c r="AQ141" s="395"/>
      <c r="AR141" s="395"/>
      <c r="AS141" s="395"/>
      <c r="AT141" s="395"/>
      <c r="AU141" s="395"/>
      <c r="AV141" s="395"/>
      <c r="AW141" s="395"/>
      <c r="AX141" s="395"/>
      <c r="AY141" s="395"/>
      <c r="AZ141" s="395"/>
      <c r="BA141" s="395"/>
      <c r="BB141" s="395"/>
      <c r="BC141" s="395"/>
      <c r="BD141" s="395"/>
      <c r="BE141" s="395"/>
      <c r="BF141" s="395"/>
      <c r="BG141" s="395"/>
    </row>
    <row r="142" spans="2:59" ht="23.1" customHeight="1">
      <c r="C142" t="s">
        <v>13</v>
      </c>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row>
    <row r="143" spans="2:59" ht="23.1" customHeight="1">
      <c r="C143" s="388"/>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89"/>
      <c r="AC143" s="389"/>
      <c r="AD143" s="389"/>
      <c r="AE143" s="389"/>
      <c r="AF143" s="389"/>
      <c r="AG143" s="389"/>
      <c r="AH143" s="389"/>
      <c r="AI143" s="390"/>
    </row>
    <row r="144" spans="2:59" ht="23.1" customHeight="1">
      <c r="C144" s="391"/>
      <c r="D144" s="392"/>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3"/>
    </row>
    <row r="145" spans="3:59" ht="23.1" customHeight="1"/>
    <row r="146" spans="3:59" ht="23.1" customHeight="1">
      <c r="C146" s="22" t="s">
        <v>497</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row>
    <row r="147" spans="3:59" ht="23.1" customHeight="1">
      <c r="AL147" s="395"/>
      <c r="AM147" s="395"/>
      <c r="AN147" s="395"/>
      <c r="AO147" s="395"/>
      <c r="AP147" s="395"/>
      <c r="AQ147" s="395"/>
      <c r="AR147" s="395"/>
      <c r="AS147" s="395"/>
      <c r="AT147" s="395"/>
      <c r="AU147" s="395"/>
      <c r="AV147" s="395"/>
      <c r="AW147" s="395"/>
      <c r="AX147" s="395"/>
      <c r="AY147" s="395"/>
      <c r="AZ147" s="395"/>
      <c r="BA147" s="395"/>
      <c r="BB147" s="395"/>
      <c r="BC147" s="395"/>
      <c r="BD147" s="395"/>
      <c r="BE147" s="395"/>
      <c r="BF147" s="395"/>
      <c r="BG147" s="395"/>
    </row>
    <row r="148" spans="3:59" ht="23.1" customHeight="1">
      <c r="C148" s="54"/>
      <c r="E148" t="s">
        <v>58</v>
      </c>
      <c r="K148" t="s">
        <v>77</v>
      </c>
      <c r="P148" t="s">
        <v>100</v>
      </c>
      <c r="AL148" s="395"/>
      <c r="AM148" s="395"/>
      <c r="AN148" s="395"/>
      <c r="AO148" s="395"/>
      <c r="AP148" s="395"/>
      <c r="AQ148" s="395"/>
      <c r="AR148" s="395"/>
      <c r="AS148" s="395"/>
      <c r="AT148" s="395"/>
      <c r="AU148" s="395"/>
      <c r="AV148" s="395"/>
      <c r="AW148" s="395"/>
      <c r="AX148" s="395"/>
      <c r="AY148" s="395"/>
      <c r="AZ148" s="395"/>
      <c r="BA148" s="395"/>
      <c r="BB148" s="395"/>
      <c r="BC148" s="395"/>
      <c r="BD148" s="395"/>
      <c r="BE148" s="395"/>
      <c r="BF148" s="395"/>
      <c r="BG148" s="395"/>
    </row>
    <row r="149" spans="3:59" ht="23.1" customHeight="1">
      <c r="E149" t="s">
        <v>59</v>
      </c>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c r="AI149" s="394"/>
      <c r="AL149" s="395"/>
      <c r="AM149" s="395"/>
      <c r="AN149" s="395"/>
      <c r="AO149" s="395"/>
      <c r="AP149" s="395"/>
      <c r="AQ149" s="395"/>
      <c r="AR149" s="395"/>
      <c r="AS149" s="395"/>
      <c r="AT149" s="395"/>
      <c r="AU149" s="395"/>
      <c r="AV149" s="395"/>
      <c r="AW149" s="395"/>
      <c r="AX149" s="395"/>
      <c r="AY149" s="395"/>
      <c r="AZ149" s="395"/>
      <c r="BA149" s="395"/>
      <c r="BB149" s="395"/>
      <c r="BC149" s="395"/>
      <c r="BD149" s="395"/>
      <c r="BE149" s="395"/>
      <c r="BF149" s="395"/>
      <c r="BG149" s="395"/>
    </row>
    <row r="150" spans="3:59" ht="23.1" customHeight="1"/>
    <row r="151" spans="3:59" ht="23.1" customHeight="1">
      <c r="C151" s="22" t="s">
        <v>73</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row>
    <row r="152" spans="3:59" ht="23.1" customHeight="1">
      <c r="AL152" s="395"/>
      <c r="AM152" s="395"/>
      <c r="AN152" s="395"/>
      <c r="AO152" s="395"/>
      <c r="AP152" s="395"/>
      <c r="AQ152" s="395"/>
      <c r="AR152" s="395"/>
      <c r="AS152" s="395"/>
      <c r="AT152" s="395"/>
      <c r="AU152" s="395"/>
      <c r="AV152" s="395"/>
      <c r="AW152" s="395"/>
      <c r="AX152" s="395"/>
      <c r="AY152" s="395"/>
      <c r="AZ152" s="395"/>
      <c r="BA152" s="395"/>
      <c r="BB152" s="395"/>
      <c r="BC152" s="395"/>
      <c r="BD152" s="395"/>
      <c r="BE152" s="395"/>
      <c r="BF152" s="395"/>
      <c r="BG152" s="395"/>
    </row>
    <row r="153" spans="3:59" ht="23.1" customHeight="1">
      <c r="C153" s="54"/>
      <c r="E153" t="s">
        <v>74</v>
      </c>
      <c r="K153" t="s">
        <v>85</v>
      </c>
      <c r="R153" t="s">
        <v>101</v>
      </c>
      <c r="AL153" s="395"/>
      <c r="AM153" s="395"/>
      <c r="AN153" s="395"/>
      <c r="AO153" s="395"/>
      <c r="AP153" s="395"/>
      <c r="AQ153" s="395"/>
      <c r="AR153" s="395"/>
      <c r="AS153" s="395"/>
      <c r="AT153" s="395"/>
      <c r="AU153" s="395"/>
      <c r="AV153" s="395"/>
      <c r="AW153" s="395"/>
      <c r="AX153" s="395"/>
      <c r="AY153" s="395"/>
      <c r="AZ153" s="395"/>
      <c r="BA153" s="395"/>
      <c r="BB153" s="395"/>
      <c r="BC153" s="395"/>
      <c r="BD153" s="395"/>
      <c r="BE153" s="395"/>
      <c r="BF153" s="395"/>
      <c r="BG153" s="395"/>
    </row>
    <row r="154" spans="3:59" ht="23.1" customHeight="1">
      <c r="E154" t="s">
        <v>59</v>
      </c>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c r="AI154" s="394"/>
      <c r="AL154" s="395"/>
      <c r="AM154" s="395"/>
      <c r="AN154" s="395"/>
      <c r="AO154" s="395"/>
      <c r="AP154" s="395"/>
      <c r="AQ154" s="395"/>
      <c r="AR154" s="395"/>
      <c r="AS154" s="395"/>
      <c r="AT154" s="395"/>
      <c r="AU154" s="395"/>
      <c r="AV154" s="395"/>
      <c r="AW154" s="395"/>
      <c r="AX154" s="395"/>
      <c r="AY154" s="395"/>
      <c r="AZ154" s="395"/>
      <c r="BA154" s="395"/>
      <c r="BB154" s="395"/>
      <c r="BC154" s="395"/>
      <c r="BD154" s="395"/>
      <c r="BE154" s="395"/>
      <c r="BF154" s="395"/>
      <c r="BG154" s="395"/>
    </row>
    <row r="155" spans="3:59" ht="23.1" customHeight="1"/>
    <row r="156" spans="3:59" ht="23.1" customHeight="1">
      <c r="C156" s="22" t="s">
        <v>75</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3:59" ht="23.1" customHeight="1">
      <c r="AL157" s="395"/>
      <c r="AM157" s="395"/>
      <c r="AN157" s="395"/>
      <c r="AO157" s="395"/>
      <c r="AP157" s="395"/>
      <c r="AQ157" s="395"/>
      <c r="AR157" s="395"/>
      <c r="AS157" s="395"/>
      <c r="AT157" s="395"/>
      <c r="AU157" s="395"/>
      <c r="AV157" s="395"/>
      <c r="AW157" s="395"/>
      <c r="AX157" s="395"/>
      <c r="AY157" s="395"/>
      <c r="AZ157" s="395"/>
      <c r="BA157" s="395"/>
      <c r="BB157" s="395"/>
      <c r="BC157" s="395"/>
      <c r="BD157" s="395"/>
      <c r="BE157" s="395"/>
      <c r="BF157" s="395"/>
      <c r="BG157" s="395"/>
    </row>
    <row r="158" spans="3:59" ht="23.1" customHeight="1">
      <c r="C158" s="396"/>
      <c r="D158" s="397"/>
      <c r="E158" s="397"/>
      <c r="F158" s="397"/>
      <c r="G158" s="397"/>
      <c r="H158" s="397"/>
      <c r="I158" s="397"/>
      <c r="J158" s="397"/>
      <c r="K158" s="397"/>
      <c r="L158" s="397"/>
      <c r="M158" s="397"/>
      <c r="N158" s="397"/>
      <c r="O158" s="397"/>
      <c r="P158" s="397"/>
      <c r="Q158" s="397"/>
      <c r="R158" s="397"/>
      <c r="S158" s="397"/>
      <c r="T158" s="397"/>
      <c r="U158" s="397"/>
      <c r="V158" s="397"/>
      <c r="W158" s="397"/>
      <c r="X158" s="397"/>
      <c r="Y158" s="397"/>
      <c r="Z158" s="397"/>
      <c r="AA158" s="397"/>
      <c r="AB158" s="397"/>
      <c r="AC158" s="397"/>
      <c r="AD158" s="397"/>
      <c r="AE158" s="397"/>
      <c r="AF158" s="397"/>
      <c r="AG158" s="397"/>
      <c r="AH158" s="397"/>
      <c r="AI158" s="398"/>
      <c r="AL158" s="395"/>
      <c r="AM158" s="395"/>
      <c r="AN158" s="395"/>
      <c r="AO158" s="395"/>
      <c r="AP158" s="395"/>
      <c r="AQ158" s="395"/>
      <c r="AR158" s="395"/>
      <c r="AS158" s="395"/>
      <c r="AT158" s="395"/>
      <c r="AU158" s="395"/>
      <c r="AV158" s="395"/>
      <c r="AW158" s="395"/>
      <c r="AX158" s="395"/>
      <c r="AY158" s="395"/>
      <c r="AZ158" s="395"/>
      <c r="BA158" s="395"/>
      <c r="BB158" s="395"/>
      <c r="BC158" s="395"/>
      <c r="BD158" s="395"/>
      <c r="BE158" s="395"/>
      <c r="BF158" s="395"/>
      <c r="BG158" s="395"/>
    </row>
    <row r="159" spans="3:59" ht="23.1" customHeight="1">
      <c r="C159" s="399"/>
      <c r="D159" s="400"/>
      <c r="E159" s="400"/>
      <c r="F159" s="400"/>
      <c r="G159" s="400"/>
      <c r="H159" s="400"/>
      <c r="I159" s="400"/>
      <c r="J159" s="400"/>
      <c r="K159" s="400"/>
      <c r="L159" s="400"/>
      <c r="M159" s="400"/>
      <c r="N159" s="400"/>
      <c r="O159" s="400"/>
      <c r="P159" s="400"/>
      <c r="Q159" s="400"/>
      <c r="R159" s="400"/>
      <c r="S159" s="400"/>
      <c r="T159" s="400"/>
      <c r="U159" s="400"/>
      <c r="V159" s="400"/>
      <c r="W159" s="400"/>
      <c r="X159" s="400"/>
      <c r="Y159" s="400"/>
      <c r="Z159" s="400"/>
      <c r="AA159" s="400"/>
      <c r="AB159" s="400"/>
      <c r="AC159" s="400"/>
      <c r="AD159" s="400"/>
      <c r="AE159" s="400"/>
      <c r="AF159" s="400"/>
      <c r="AG159" s="400"/>
      <c r="AH159" s="400"/>
      <c r="AI159" s="401"/>
      <c r="AL159" s="395"/>
      <c r="AM159" s="395"/>
      <c r="AN159" s="395"/>
      <c r="AO159" s="395"/>
      <c r="AP159" s="395"/>
      <c r="AQ159" s="395"/>
      <c r="AR159" s="395"/>
      <c r="AS159" s="395"/>
      <c r="AT159" s="395"/>
      <c r="AU159" s="395"/>
      <c r="AV159" s="395"/>
      <c r="AW159" s="395"/>
      <c r="AX159" s="395"/>
      <c r="AY159" s="395"/>
      <c r="AZ159" s="395"/>
      <c r="BA159" s="395"/>
      <c r="BB159" s="395"/>
      <c r="BC159" s="395"/>
      <c r="BD159" s="395"/>
      <c r="BE159" s="395"/>
      <c r="BF159" s="395"/>
      <c r="BG159" s="395"/>
    </row>
    <row r="160" spans="3:59" ht="23.1" customHeight="1"/>
    <row r="161" spans="3:59" ht="23.1" customHeight="1">
      <c r="C161" s="22" t="s">
        <v>483</v>
      </c>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row>
    <row r="162" spans="3:59" ht="23.1" customHeight="1">
      <c r="AL162" s="395"/>
      <c r="AM162" s="395"/>
      <c r="AN162" s="395"/>
      <c r="AO162" s="395"/>
      <c r="AP162" s="395"/>
      <c r="AQ162" s="395"/>
      <c r="AR162" s="395"/>
      <c r="AS162" s="395"/>
      <c r="AT162" s="395"/>
      <c r="AU162" s="395"/>
      <c r="AV162" s="395"/>
      <c r="AW162" s="395"/>
      <c r="AX162" s="395"/>
      <c r="AY162" s="395"/>
      <c r="AZ162" s="395"/>
      <c r="BA162" s="395"/>
      <c r="BB162" s="395"/>
      <c r="BC162" s="395"/>
      <c r="BD162" s="395"/>
      <c r="BE162" s="395"/>
      <c r="BF162" s="395"/>
      <c r="BG162" s="395"/>
    </row>
    <row r="163" spans="3:59" ht="23.1" customHeight="1">
      <c r="C163" s="453"/>
      <c r="D163" s="454"/>
      <c r="E163" s="454"/>
      <c r="F163" s="454"/>
      <c r="G163" s="454"/>
      <c r="H163" s="454"/>
      <c r="I163" s="454"/>
      <c r="J163" s="454"/>
      <c r="K163" s="454"/>
      <c r="L163" s="454"/>
      <c r="M163" s="454"/>
      <c r="N163" s="454"/>
      <c r="O163" s="454"/>
      <c r="P163" s="454"/>
      <c r="Q163" s="454"/>
      <c r="R163" s="454"/>
      <c r="S163" s="454"/>
      <c r="T163" s="454"/>
      <c r="U163" s="454"/>
      <c r="V163" s="454"/>
      <c r="W163" s="454"/>
      <c r="X163" s="454"/>
      <c r="Y163" s="454"/>
      <c r="Z163" s="454"/>
      <c r="AA163" s="454"/>
      <c r="AB163" s="454"/>
      <c r="AC163" s="454"/>
      <c r="AD163" s="454"/>
      <c r="AE163" s="454"/>
      <c r="AF163" s="454"/>
      <c r="AG163" s="454"/>
      <c r="AH163" s="454"/>
      <c r="AI163" s="455"/>
      <c r="AL163" s="395"/>
      <c r="AM163" s="395"/>
      <c r="AN163" s="395"/>
      <c r="AO163" s="395"/>
      <c r="AP163" s="395"/>
      <c r="AQ163" s="395"/>
      <c r="AR163" s="395"/>
      <c r="AS163" s="395"/>
      <c r="AT163" s="395"/>
      <c r="AU163" s="395"/>
      <c r="AV163" s="395"/>
      <c r="AW163" s="395"/>
      <c r="AX163" s="395"/>
      <c r="AY163" s="395"/>
      <c r="AZ163" s="395"/>
      <c r="BA163" s="395"/>
      <c r="BB163" s="395"/>
      <c r="BC163" s="395"/>
      <c r="BD163" s="395"/>
      <c r="BE163" s="395"/>
      <c r="BF163" s="395"/>
      <c r="BG163" s="395"/>
    </row>
    <row r="164" spans="3:59" ht="23.1" customHeight="1">
      <c r="C164" s="456"/>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8"/>
      <c r="AL164" s="395"/>
      <c r="AM164" s="395"/>
      <c r="AN164" s="395"/>
      <c r="AO164" s="395"/>
      <c r="AP164" s="395"/>
      <c r="AQ164" s="395"/>
      <c r="AR164" s="395"/>
      <c r="AS164" s="395"/>
      <c r="AT164" s="395"/>
      <c r="AU164" s="395"/>
      <c r="AV164" s="395"/>
      <c r="AW164" s="395"/>
      <c r="AX164" s="395"/>
      <c r="AY164" s="395"/>
      <c r="AZ164" s="395"/>
      <c r="BA164" s="395"/>
      <c r="BB164" s="395"/>
      <c r="BC164" s="395"/>
      <c r="BD164" s="395"/>
      <c r="BE164" s="395"/>
      <c r="BF164" s="395"/>
      <c r="BG164" s="395"/>
    </row>
    <row r="165" spans="3:59" ht="23.1" customHeight="1"/>
    <row r="166" spans="3:59" ht="23.1" customHeight="1">
      <c r="C166" s="22" t="s">
        <v>76</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row>
    <row r="167" spans="3:59" ht="23.1" customHeight="1">
      <c r="AL167" s="395"/>
      <c r="AM167" s="395"/>
      <c r="AN167" s="395"/>
      <c r="AO167" s="395"/>
      <c r="AP167" s="395"/>
      <c r="AQ167" s="395"/>
      <c r="AR167" s="395"/>
      <c r="AS167" s="395"/>
      <c r="AT167" s="395"/>
      <c r="AU167" s="395"/>
      <c r="AV167" s="395"/>
      <c r="AW167" s="395"/>
      <c r="AX167" s="395"/>
      <c r="AY167" s="395"/>
      <c r="AZ167" s="395"/>
      <c r="BA167" s="395"/>
      <c r="BB167" s="395"/>
      <c r="BC167" s="395"/>
      <c r="BD167" s="395"/>
      <c r="BE167" s="395"/>
      <c r="BF167" s="395"/>
      <c r="BG167" s="395"/>
    </row>
    <row r="168" spans="3:59" ht="23.1" customHeight="1">
      <c r="C168" s="453"/>
      <c r="D168" s="454"/>
      <c r="E168" s="454"/>
      <c r="F168" s="454"/>
      <c r="G168" s="454"/>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55"/>
      <c r="AL168" s="395"/>
      <c r="AM168" s="395"/>
      <c r="AN168" s="395"/>
      <c r="AO168" s="395"/>
      <c r="AP168" s="395"/>
      <c r="AQ168" s="395"/>
      <c r="AR168" s="395"/>
      <c r="AS168" s="395"/>
      <c r="AT168" s="395"/>
      <c r="AU168" s="395"/>
      <c r="AV168" s="395"/>
      <c r="AW168" s="395"/>
      <c r="AX168" s="395"/>
      <c r="AY168" s="395"/>
      <c r="AZ168" s="395"/>
      <c r="BA168" s="395"/>
      <c r="BB168" s="395"/>
      <c r="BC168" s="395"/>
      <c r="BD168" s="395"/>
      <c r="BE168" s="395"/>
      <c r="BF168" s="395"/>
      <c r="BG168" s="395"/>
    </row>
    <row r="169" spans="3:59" ht="23.1" customHeight="1">
      <c r="C169" s="456"/>
      <c r="D169" s="457"/>
      <c r="E169" s="457"/>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8"/>
      <c r="AL169" s="395"/>
      <c r="AM169" s="395"/>
      <c r="AN169" s="395"/>
      <c r="AO169" s="395"/>
      <c r="AP169" s="395"/>
      <c r="AQ169" s="395"/>
      <c r="AR169" s="395"/>
      <c r="AS169" s="395"/>
      <c r="AT169" s="395"/>
      <c r="AU169" s="395"/>
      <c r="AV169" s="395"/>
      <c r="AW169" s="395"/>
      <c r="AX169" s="395"/>
      <c r="AY169" s="395"/>
      <c r="AZ169" s="395"/>
      <c r="BA169" s="395"/>
      <c r="BB169" s="395"/>
      <c r="BC169" s="395"/>
      <c r="BD169" s="395"/>
      <c r="BE169" s="395"/>
      <c r="BF169" s="395"/>
      <c r="BG169" s="395"/>
    </row>
    <row r="170" spans="3:59" ht="23.1" customHeight="1"/>
    <row r="171" spans="3:59" ht="23.1" customHeight="1">
      <c r="C171" s="22" t="s">
        <v>413</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row>
    <row r="172" spans="3:59" ht="23.1" customHeight="1">
      <c r="AL172" s="395"/>
      <c r="AM172" s="395"/>
      <c r="AN172" s="395"/>
      <c r="AO172" s="395"/>
      <c r="AP172" s="395"/>
      <c r="AQ172" s="395"/>
      <c r="AR172" s="395"/>
      <c r="AS172" s="395"/>
      <c r="AT172" s="395"/>
      <c r="AU172" s="395"/>
      <c r="AV172" s="395"/>
      <c r="AW172" s="395"/>
      <c r="AX172" s="395"/>
      <c r="AY172" s="395"/>
      <c r="AZ172" s="395"/>
      <c r="BA172" s="395"/>
      <c r="BB172" s="395"/>
      <c r="BC172" s="395"/>
      <c r="BD172" s="395"/>
      <c r="BE172" s="395"/>
      <c r="BF172" s="395"/>
      <c r="BG172" s="395"/>
    </row>
    <row r="173" spans="3:59" ht="23.1" customHeight="1">
      <c r="C173" s="453"/>
      <c r="D173" s="454"/>
      <c r="E173" s="454"/>
      <c r="F173" s="454"/>
      <c r="G173" s="454"/>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4"/>
      <c r="AG173" s="454"/>
      <c r="AH173" s="454"/>
      <c r="AI173" s="455"/>
      <c r="AL173" s="395"/>
      <c r="AM173" s="395"/>
      <c r="AN173" s="395"/>
      <c r="AO173" s="395"/>
      <c r="AP173" s="395"/>
      <c r="AQ173" s="395"/>
      <c r="AR173" s="395"/>
      <c r="AS173" s="395"/>
      <c r="AT173" s="395"/>
      <c r="AU173" s="395"/>
      <c r="AV173" s="395"/>
      <c r="AW173" s="395"/>
      <c r="AX173" s="395"/>
      <c r="AY173" s="395"/>
      <c r="AZ173" s="395"/>
      <c r="BA173" s="395"/>
      <c r="BB173" s="395"/>
      <c r="BC173" s="395"/>
      <c r="BD173" s="395"/>
      <c r="BE173" s="395"/>
      <c r="BF173" s="395"/>
      <c r="BG173" s="395"/>
    </row>
    <row r="174" spans="3:59" ht="23.1" customHeight="1">
      <c r="C174" s="456"/>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8"/>
      <c r="AL174" s="395"/>
      <c r="AM174" s="395"/>
      <c r="AN174" s="395"/>
      <c r="AO174" s="395"/>
      <c r="AP174" s="395"/>
      <c r="AQ174" s="395"/>
      <c r="AR174" s="395"/>
      <c r="AS174" s="395"/>
      <c r="AT174" s="395"/>
      <c r="AU174" s="395"/>
      <c r="AV174" s="395"/>
      <c r="AW174" s="395"/>
      <c r="AX174" s="395"/>
      <c r="AY174" s="395"/>
      <c r="AZ174" s="395"/>
      <c r="BA174" s="395"/>
      <c r="BB174" s="395"/>
      <c r="BC174" s="395"/>
      <c r="BD174" s="395"/>
      <c r="BE174" s="395"/>
      <c r="BF174" s="395"/>
      <c r="BG174" s="395"/>
    </row>
    <row r="175" spans="3:59" ht="23.1" customHeight="1"/>
    <row r="176" spans="3:59" ht="23.1" customHeight="1"/>
    <row r="177" spans="2:59" ht="23.1" customHeight="1">
      <c r="B177" s="197" t="s">
        <v>38</v>
      </c>
      <c r="C177" s="197"/>
      <c r="D177" s="6" t="s">
        <v>37</v>
      </c>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row>
    <row r="178" spans="2:59" ht="23.1" customHeight="1">
      <c r="C178" s="17" t="str">
        <f>"※"&amp;Year4&amp;"～"&amp;Year2&amp;"年度末時点における該当者数（実人数。短時間労働者を0.5人等にせず全員1人としてください）および障害者雇用率（算出方法は法定雇用率に準ずる）を"</f>
        <v>※2022～2024年度末時点における該当者数（実人数。短時間労働者を0.5人等にせず全員1人としてください）および障害者雇用率（算出方法は法定雇用率に準ずる）を</v>
      </c>
      <c r="AL178" s="395"/>
      <c r="AM178" s="395"/>
      <c r="AN178" s="395"/>
      <c r="AO178" s="395"/>
      <c r="AP178" s="395"/>
      <c r="AQ178" s="395"/>
      <c r="AR178" s="395"/>
      <c r="AS178" s="395"/>
      <c r="AT178" s="395"/>
      <c r="AU178" s="395"/>
      <c r="AV178" s="395"/>
      <c r="AW178" s="395"/>
      <c r="AX178" s="395"/>
      <c r="AY178" s="395"/>
      <c r="AZ178" s="395"/>
      <c r="BA178" s="395"/>
      <c r="BB178" s="395"/>
      <c r="BC178" s="395"/>
      <c r="BD178" s="395"/>
      <c r="BE178" s="395"/>
      <c r="BF178" s="395"/>
      <c r="BG178" s="395"/>
    </row>
    <row r="179" spans="2:59" ht="23.1" customHeight="1">
      <c r="C179" s="14" t="s">
        <v>119</v>
      </c>
      <c r="AL179" s="395"/>
      <c r="AM179" s="395"/>
      <c r="AN179" s="395"/>
      <c r="AO179" s="395"/>
      <c r="AP179" s="395"/>
      <c r="AQ179" s="395"/>
      <c r="AR179" s="395"/>
      <c r="AS179" s="395"/>
      <c r="AT179" s="395"/>
      <c r="AU179" s="395"/>
      <c r="AV179" s="395"/>
      <c r="AW179" s="395"/>
      <c r="AX179" s="395"/>
      <c r="AY179" s="395"/>
      <c r="AZ179" s="395"/>
      <c r="BA179" s="395"/>
      <c r="BB179" s="395"/>
      <c r="BC179" s="395"/>
      <c r="BD179" s="395"/>
      <c r="BE179" s="395"/>
      <c r="BF179" s="395"/>
      <c r="BG179" s="395"/>
    </row>
    <row r="180" spans="2:59" ht="23.1" customHeight="1">
      <c r="C180" s="170"/>
      <c r="D180" s="170"/>
      <c r="E180" s="170"/>
      <c r="F180" s="170"/>
      <c r="G180" s="170"/>
      <c r="H180" s="170"/>
      <c r="I180" s="170" t="str">
        <f>Year4&amp;"年度"</f>
        <v>2022年度</v>
      </c>
      <c r="J180" s="170"/>
      <c r="K180" s="170"/>
      <c r="L180" s="170"/>
      <c r="M180" s="170"/>
      <c r="N180" s="170"/>
      <c r="O180" s="170" t="str">
        <f>Year3&amp;"年度"</f>
        <v>2023年度</v>
      </c>
      <c r="P180" s="170"/>
      <c r="Q180" s="170"/>
      <c r="R180" s="170"/>
      <c r="S180" s="170"/>
      <c r="T180" s="170"/>
      <c r="U180" s="170" t="str">
        <f>Year2&amp;"年度"</f>
        <v>2024年度</v>
      </c>
      <c r="V180" s="170"/>
      <c r="W180" s="170"/>
      <c r="X180" s="170"/>
      <c r="Y180" s="170"/>
      <c r="Z180" s="170"/>
      <c r="AL180" s="395"/>
      <c r="AM180" s="395"/>
      <c r="AN180" s="395"/>
      <c r="AO180" s="395"/>
      <c r="AP180" s="395"/>
      <c r="AQ180" s="395"/>
      <c r="AR180" s="395"/>
      <c r="AS180" s="395"/>
      <c r="AT180" s="395"/>
      <c r="AU180" s="395"/>
      <c r="AV180" s="395"/>
      <c r="AW180" s="395"/>
      <c r="AX180" s="395"/>
      <c r="AY180" s="395"/>
      <c r="AZ180" s="395"/>
      <c r="BA180" s="395"/>
      <c r="BB180" s="395"/>
      <c r="BC180" s="395"/>
      <c r="BD180" s="395"/>
      <c r="BE180" s="395"/>
      <c r="BF180" s="395"/>
      <c r="BG180" s="395"/>
    </row>
    <row r="181" spans="2:59" ht="23.1" customHeight="1">
      <c r="C181" s="172" t="s">
        <v>471</v>
      </c>
      <c r="D181" s="172"/>
      <c r="E181" s="172"/>
      <c r="F181" s="172"/>
      <c r="G181" s="172"/>
      <c r="H181" s="172"/>
      <c r="I181" s="405"/>
      <c r="J181" s="406"/>
      <c r="K181" s="406"/>
      <c r="L181" s="406"/>
      <c r="M181" s="407"/>
      <c r="N181" s="45" t="s">
        <v>33</v>
      </c>
      <c r="O181" s="412"/>
      <c r="P181" s="412"/>
      <c r="Q181" s="412"/>
      <c r="R181" s="412"/>
      <c r="S181" s="412"/>
      <c r="T181" s="45" t="s">
        <v>33</v>
      </c>
      <c r="U181" s="412"/>
      <c r="V181" s="412"/>
      <c r="W181" s="412"/>
      <c r="X181" s="412"/>
      <c r="Y181" s="412"/>
      <c r="Z181" s="45" t="s">
        <v>33</v>
      </c>
      <c r="AL181" s="395"/>
      <c r="AM181" s="395"/>
      <c r="AN181" s="395"/>
      <c r="AO181" s="395"/>
      <c r="AP181" s="395"/>
      <c r="AQ181" s="395"/>
      <c r="AR181" s="395"/>
      <c r="AS181" s="395"/>
      <c r="AT181" s="395"/>
      <c r="AU181" s="395"/>
      <c r="AV181" s="395"/>
      <c r="AW181" s="395"/>
      <c r="AX181" s="395"/>
      <c r="AY181" s="395"/>
      <c r="AZ181" s="395"/>
      <c r="BA181" s="395"/>
      <c r="BB181" s="395"/>
      <c r="BC181" s="395"/>
      <c r="BD181" s="395"/>
      <c r="BE181" s="395"/>
      <c r="BF181" s="395"/>
      <c r="BG181" s="395"/>
    </row>
    <row r="182" spans="2:59" ht="23.1" customHeight="1">
      <c r="C182" s="172" t="s">
        <v>472</v>
      </c>
      <c r="D182" s="172"/>
      <c r="E182" s="172"/>
      <c r="F182" s="172"/>
      <c r="G182" s="172"/>
      <c r="H182" s="172"/>
      <c r="I182" s="408"/>
      <c r="J182" s="409"/>
      <c r="K182" s="409"/>
      <c r="L182" s="409"/>
      <c r="M182" s="410"/>
      <c r="N182" s="45" t="s">
        <v>34</v>
      </c>
      <c r="O182" s="408"/>
      <c r="P182" s="409"/>
      <c r="Q182" s="409"/>
      <c r="R182" s="409"/>
      <c r="S182" s="410"/>
      <c r="T182" s="45" t="s">
        <v>34</v>
      </c>
      <c r="U182" s="408"/>
      <c r="V182" s="409"/>
      <c r="W182" s="409"/>
      <c r="X182" s="409"/>
      <c r="Y182" s="410"/>
      <c r="Z182" s="45" t="s">
        <v>34</v>
      </c>
      <c r="AL182" s="395"/>
      <c r="AM182" s="395"/>
      <c r="AN182" s="395"/>
      <c r="AO182" s="395"/>
      <c r="AP182" s="395"/>
      <c r="AQ182" s="395"/>
      <c r="AR182" s="395"/>
      <c r="AS182" s="395"/>
      <c r="AT182" s="395"/>
      <c r="AU182" s="395"/>
      <c r="AV182" s="395"/>
      <c r="AW182" s="395"/>
      <c r="AX182" s="395"/>
      <c r="AY182" s="395"/>
      <c r="AZ182" s="395"/>
      <c r="BA182" s="395"/>
      <c r="BB182" s="395"/>
      <c r="BC182" s="395"/>
      <c r="BD182" s="395"/>
      <c r="BE182" s="395"/>
      <c r="BF182" s="395"/>
      <c r="BG182" s="395"/>
    </row>
    <row r="183" spans="2:59" ht="23.1" customHeight="1">
      <c r="AL183" s="395"/>
      <c r="AM183" s="395"/>
      <c r="AN183" s="395"/>
      <c r="AO183" s="395"/>
      <c r="AP183" s="395"/>
      <c r="AQ183" s="395"/>
      <c r="AR183" s="395"/>
      <c r="AS183" s="395"/>
      <c r="AT183" s="395"/>
      <c r="AU183" s="395"/>
      <c r="AV183" s="395"/>
      <c r="AW183" s="395"/>
      <c r="AX183" s="395"/>
      <c r="AY183" s="395"/>
      <c r="AZ183" s="395"/>
      <c r="BA183" s="395"/>
      <c r="BB183" s="395"/>
      <c r="BC183" s="395"/>
      <c r="BD183" s="395"/>
      <c r="BE183" s="395"/>
      <c r="BF183" s="395"/>
      <c r="BG183" s="395"/>
    </row>
    <row r="184" spans="2:59" ht="23.1" customHeight="1">
      <c r="C184" s="207" t="s">
        <v>39</v>
      </c>
      <c r="D184" s="207"/>
      <c r="E184" s="207"/>
      <c r="F184" s="207"/>
      <c r="G184" s="396"/>
      <c r="H184" s="397"/>
      <c r="I184" s="397"/>
      <c r="J184" s="397"/>
      <c r="K184" s="397"/>
      <c r="L184" s="397"/>
      <c r="M184" s="397"/>
      <c r="N184" s="397"/>
      <c r="O184" s="397"/>
      <c r="P184" s="397"/>
      <c r="Q184" s="397"/>
      <c r="R184" s="397"/>
      <c r="S184" s="397"/>
      <c r="T184" s="397"/>
      <c r="U184" s="397"/>
      <c r="V184" s="397"/>
      <c r="W184" s="397"/>
      <c r="X184" s="397"/>
      <c r="Y184" s="397"/>
      <c r="Z184" s="397"/>
      <c r="AA184" s="397"/>
      <c r="AB184" s="397"/>
      <c r="AC184" s="397"/>
      <c r="AD184" s="397"/>
      <c r="AE184" s="397"/>
      <c r="AF184" s="397"/>
      <c r="AG184" s="397"/>
      <c r="AH184" s="397"/>
      <c r="AI184" s="398"/>
      <c r="AL184" s="395"/>
      <c r="AM184" s="395"/>
      <c r="AN184" s="395"/>
      <c r="AO184" s="395"/>
      <c r="AP184" s="395"/>
      <c r="AQ184" s="395"/>
      <c r="AR184" s="395"/>
      <c r="AS184" s="395"/>
      <c r="AT184" s="395"/>
      <c r="AU184" s="395"/>
      <c r="AV184" s="395"/>
      <c r="AW184" s="395"/>
      <c r="AX184" s="395"/>
      <c r="AY184" s="395"/>
      <c r="AZ184" s="395"/>
      <c r="BA184" s="395"/>
      <c r="BB184" s="395"/>
      <c r="BC184" s="395"/>
      <c r="BD184" s="395"/>
      <c r="BE184" s="395"/>
      <c r="BF184" s="395"/>
      <c r="BG184" s="395"/>
    </row>
    <row r="185" spans="2:59" ht="23.1" customHeight="1">
      <c r="C185" s="207"/>
      <c r="D185" s="207"/>
      <c r="E185" s="207"/>
      <c r="F185" s="207"/>
      <c r="G185" s="399"/>
      <c r="H185" s="400"/>
      <c r="I185" s="400"/>
      <c r="J185" s="400"/>
      <c r="K185" s="400"/>
      <c r="L185" s="400"/>
      <c r="M185" s="400"/>
      <c r="N185" s="400"/>
      <c r="O185" s="400"/>
      <c r="P185" s="400"/>
      <c r="Q185" s="400"/>
      <c r="R185" s="400"/>
      <c r="S185" s="400"/>
      <c r="T185" s="400"/>
      <c r="U185" s="400"/>
      <c r="V185" s="400"/>
      <c r="W185" s="400"/>
      <c r="X185" s="400"/>
      <c r="Y185" s="400"/>
      <c r="Z185" s="400"/>
      <c r="AA185" s="400"/>
      <c r="AB185" s="400"/>
      <c r="AC185" s="400"/>
      <c r="AD185" s="400"/>
      <c r="AE185" s="400"/>
      <c r="AF185" s="400"/>
      <c r="AG185" s="400"/>
      <c r="AH185" s="400"/>
      <c r="AI185" s="401"/>
      <c r="AL185" s="395"/>
      <c r="AM185" s="395"/>
      <c r="AN185" s="395"/>
      <c r="AO185" s="395"/>
      <c r="AP185" s="395"/>
      <c r="AQ185" s="395"/>
      <c r="AR185" s="395"/>
      <c r="AS185" s="395"/>
      <c r="AT185" s="395"/>
      <c r="AU185" s="395"/>
      <c r="AV185" s="395"/>
      <c r="AW185" s="395"/>
      <c r="AX185" s="395"/>
      <c r="AY185" s="395"/>
      <c r="AZ185" s="395"/>
      <c r="BA185" s="395"/>
      <c r="BB185" s="395"/>
      <c r="BC185" s="395"/>
      <c r="BD185" s="395"/>
      <c r="BE185" s="395"/>
      <c r="BF185" s="395"/>
      <c r="BG185" s="395"/>
    </row>
    <row r="186" spans="2:59" ht="23.1" customHeight="1">
      <c r="C186" s="99" t="s">
        <v>520</v>
      </c>
      <c r="K186" s="14" t="s">
        <v>519</v>
      </c>
    </row>
    <row r="187" spans="2:59" ht="23.1" customHeight="1">
      <c r="C187" t="s">
        <v>13</v>
      </c>
    </row>
    <row r="188" spans="2:59" ht="23.1" customHeight="1">
      <c r="C188" s="388"/>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90"/>
    </row>
    <row r="189" spans="2:59" ht="23.1" customHeight="1">
      <c r="C189" s="391"/>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3"/>
    </row>
    <row r="190" spans="2:59" ht="23.1" customHeight="1"/>
    <row r="191" spans="2:59" ht="23.1" customHeight="1">
      <c r="C191" s="22" t="s">
        <v>414</v>
      </c>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row>
    <row r="192" spans="2:59" ht="23.1" customHeight="1">
      <c r="AL192" s="395"/>
      <c r="AM192" s="395"/>
      <c r="AN192" s="395"/>
      <c r="AO192" s="395"/>
      <c r="AP192" s="395"/>
      <c r="AQ192" s="395"/>
      <c r="AR192" s="395"/>
      <c r="AS192" s="395"/>
      <c r="AT192" s="395"/>
      <c r="AU192" s="395"/>
      <c r="AV192" s="395"/>
      <c r="AW192" s="395"/>
      <c r="AX192" s="395"/>
      <c r="AY192" s="395"/>
      <c r="AZ192" s="395"/>
      <c r="BA192" s="395"/>
      <c r="BB192" s="395"/>
      <c r="BC192" s="395"/>
      <c r="BD192" s="395"/>
      <c r="BE192" s="395"/>
      <c r="BF192" s="395"/>
      <c r="BG192" s="395"/>
    </row>
    <row r="193" spans="2:59" ht="23.1" customHeight="1">
      <c r="C193" s="54"/>
      <c r="E193" t="s">
        <v>58</v>
      </c>
      <c r="K193" t="s">
        <v>77</v>
      </c>
      <c r="P193" t="s">
        <v>86</v>
      </c>
      <c r="AL193" s="395"/>
      <c r="AM193" s="395"/>
      <c r="AN193" s="395"/>
      <c r="AO193" s="395"/>
      <c r="AP193" s="395"/>
      <c r="AQ193" s="395"/>
      <c r="AR193" s="395"/>
      <c r="AS193" s="395"/>
      <c r="AT193" s="395"/>
      <c r="AU193" s="395"/>
      <c r="AV193" s="395"/>
      <c r="AW193" s="395"/>
      <c r="AX193" s="395"/>
      <c r="AY193" s="395"/>
      <c r="AZ193" s="395"/>
      <c r="BA193" s="395"/>
      <c r="BB193" s="395"/>
      <c r="BC193" s="395"/>
      <c r="BD193" s="395"/>
      <c r="BE193" s="395"/>
      <c r="BF193" s="395"/>
      <c r="BG193" s="395"/>
    </row>
    <row r="194" spans="2:59" ht="23.1" customHeight="1">
      <c r="E194" t="s">
        <v>59</v>
      </c>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c r="AI194" s="394"/>
      <c r="AL194" s="395"/>
      <c r="AM194" s="395"/>
      <c r="AN194" s="395"/>
      <c r="AO194" s="395"/>
      <c r="AP194" s="395"/>
      <c r="AQ194" s="395"/>
      <c r="AR194" s="395"/>
      <c r="AS194" s="395"/>
      <c r="AT194" s="395"/>
      <c r="AU194" s="395"/>
      <c r="AV194" s="395"/>
      <c r="AW194" s="395"/>
      <c r="AX194" s="395"/>
      <c r="AY194" s="395"/>
      <c r="AZ194" s="395"/>
      <c r="BA194" s="395"/>
      <c r="BB194" s="395"/>
      <c r="BC194" s="395"/>
      <c r="BD194" s="395"/>
      <c r="BE194" s="395"/>
      <c r="BF194" s="395"/>
      <c r="BG194" s="395"/>
    </row>
    <row r="195" spans="2:59" ht="23.1" customHeight="1">
      <c r="AL195" s="395"/>
      <c r="AM195" s="395"/>
      <c r="AN195" s="395"/>
      <c r="AO195" s="395"/>
      <c r="AP195" s="395"/>
      <c r="AQ195" s="395"/>
      <c r="AR195" s="395"/>
      <c r="AS195" s="395"/>
      <c r="AT195" s="395"/>
      <c r="AU195" s="395"/>
      <c r="AV195" s="395"/>
      <c r="AW195" s="395"/>
      <c r="AX195" s="395"/>
      <c r="AY195" s="395"/>
      <c r="AZ195" s="395"/>
      <c r="BA195" s="395"/>
      <c r="BB195" s="395"/>
      <c r="BC195" s="395"/>
      <c r="BD195" s="395"/>
      <c r="BE195" s="395"/>
      <c r="BF195" s="395"/>
      <c r="BG195" s="395"/>
    </row>
    <row r="196" spans="2:59" ht="23.1" customHeight="1">
      <c r="C196" s="207" t="s">
        <v>50</v>
      </c>
      <c r="D196" s="207"/>
      <c r="E196" s="207"/>
      <c r="F196" s="207"/>
      <c r="G196" s="207"/>
      <c r="H196" s="452"/>
      <c r="I196" s="452"/>
      <c r="J196" s="452"/>
      <c r="K196" s="452"/>
      <c r="L196" s="452"/>
      <c r="M196" s="452"/>
      <c r="N196" s="452"/>
      <c r="O196" s="452"/>
      <c r="P196" s="452"/>
      <c r="Q196" s="452"/>
      <c r="R196" s="452"/>
      <c r="S196" s="452"/>
      <c r="T196" s="452"/>
      <c r="U196" s="452"/>
      <c r="V196" s="452"/>
      <c r="W196" s="452"/>
      <c r="X196" s="452"/>
      <c r="Y196" s="452"/>
      <c r="Z196" s="452"/>
      <c r="AA196" s="452"/>
      <c r="AB196" s="452"/>
      <c r="AC196" s="452"/>
      <c r="AD196" s="452"/>
      <c r="AE196" s="452"/>
      <c r="AF196" s="452"/>
      <c r="AG196" s="452"/>
      <c r="AH196" s="452"/>
      <c r="AI196" s="452"/>
      <c r="AL196" s="395"/>
      <c r="AM196" s="395"/>
      <c r="AN196" s="395"/>
      <c r="AO196" s="395"/>
      <c r="AP196" s="395"/>
      <c r="AQ196" s="395"/>
      <c r="AR196" s="395"/>
      <c r="AS196" s="395"/>
      <c r="AT196" s="395"/>
      <c r="AU196" s="395"/>
      <c r="AV196" s="395"/>
      <c r="AW196" s="395"/>
      <c r="AX196" s="395"/>
      <c r="AY196" s="395"/>
      <c r="AZ196" s="395"/>
      <c r="BA196" s="395"/>
      <c r="BB196" s="395"/>
      <c r="BC196" s="395"/>
      <c r="BD196" s="395"/>
      <c r="BE196" s="395"/>
      <c r="BF196" s="395"/>
      <c r="BG196" s="395"/>
    </row>
    <row r="197" spans="2:59" ht="23.1" customHeight="1">
      <c r="C197" s="207"/>
      <c r="D197" s="207"/>
      <c r="E197" s="207"/>
      <c r="F197" s="207"/>
      <c r="G197" s="207"/>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L197" s="395"/>
      <c r="AM197" s="395"/>
      <c r="AN197" s="395"/>
      <c r="AO197" s="395"/>
      <c r="AP197" s="395"/>
      <c r="AQ197" s="395"/>
      <c r="AR197" s="395"/>
      <c r="AS197" s="395"/>
      <c r="AT197" s="395"/>
      <c r="AU197" s="395"/>
      <c r="AV197" s="395"/>
      <c r="AW197" s="395"/>
      <c r="AX197" s="395"/>
      <c r="AY197" s="395"/>
      <c r="AZ197" s="395"/>
      <c r="BA197" s="395"/>
      <c r="BB197" s="395"/>
      <c r="BC197" s="395"/>
      <c r="BD197" s="395"/>
      <c r="BE197" s="395"/>
      <c r="BF197" s="395"/>
      <c r="BG197" s="395"/>
    </row>
    <row r="198" spans="2:59" ht="23.1" customHeight="1"/>
    <row r="199" spans="2:59" ht="23.1" customHeight="1">
      <c r="C199" s="22" t="s">
        <v>484</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row>
    <row r="200" spans="2:59" ht="23.1" customHeight="1">
      <c r="AL200" s="395"/>
      <c r="AM200" s="395"/>
      <c r="AN200" s="395"/>
      <c r="AO200" s="395"/>
      <c r="AP200" s="395"/>
      <c r="AQ200" s="395"/>
      <c r="AR200" s="395"/>
      <c r="AS200" s="395"/>
      <c r="AT200" s="395"/>
      <c r="AU200" s="395"/>
      <c r="AV200" s="395"/>
      <c r="AW200" s="395"/>
      <c r="AX200" s="395"/>
      <c r="AY200" s="395"/>
      <c r="AZ200" s="395"/>
      <c r="BA200" s="395"/>
      <c r="BB200" s="395"/>
      <c r="BC200" s="395"/>
      <c r="BD200" s="395"/>
      <c r="BE200" s="395"/>
      <c r="BF200" s="395"/>
      <c r="BG200" s="395"/>
    </row>
    <row r="201" spans="2:59" ht="23.1" customHeight="1">
      <c r="C201" s="396"/>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8"/>
      <c r="AL201" s="395"/>
      <c r="AM201" s="395"/>
      <c r="AN201" s="395"/>
      <c r="AO201" s="395"/>
      <c r="AP201" s="395"/>
      <c r="AQ201" s="395"/>
      <c r="AR201" s="395"/>
      <c r="AS201" s="395"/>
      <c r="AT201" s="395"/>
      <c r="AU201" s="395"/>
      <c r="AV201" s="395"/>
      <c r="AW201" s="395"/>
      <c r="AX201" s="395"/>
      <c r="AY201" s="395"/>
      <c r="AZ201" s="395"/>
      <c r="BA201" s="395"/>
      <c r="BB201" s="395"/>
      <c r="BC201" s="395"/>
      <c r="BD201" s="395"/>
      <c r="BE201" s="395"/>
      <c r="BF201" s="395"/>
      <c r="BG201" s="395"/>
    </row>
    <row r="202" spans="2:59" ht="23.1" customHeight="1">
      <c r="C202" s="399"/>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1"/>
      <c r="AL202" s="395"/>
      <c r="AM202" s="395"/>
      <c r="AN202" s="395"/>
      <c r="AO202" s="395"/>
      <c r="AP202" s="395"/>
      <c r="AQ202" s="395"/>
      <c r="AR202" s="395"/>
      <c r="AS202" s="395"/>
      <c r="AT202" s="395"/>
      <c r="AU202" s="395"/>
      <c r="AV202" s="395"/>
      <c r="AW202" s="395"/>
      <c r="AX202" s="395"/>
      <c r="AY202" s="395"/>
      <c r="AZ202" s="395"/>
      <c r="BA202" s="395"/>
      <c r="BB202" s="395"/>
      <c r="BC202" s="395"/>
      <c r="BD202" s="395"/>
      <c r="BE202" s="395"/>
      <c r="BF202" s="395"/>
      <c r="BG202" s="395"/>
    </row>
    <row r="203" spans="2:59" ht="23.1" customHeight="1"/>
    <row r="204" spans="2:59" ht="23.1" customHeight="1"/>
    <row r="205" spans="2:59" ht="23.1" customHeight="1">
      <c r="B205" s="197" t="s">
        <v>40</v>
      </c>
      <c r="C205" s="197"/>
      <c r="D205" s="6" t="s">
        <v>41</v>
      </c>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row>
    <row r="206" spans="2:59" ht="23.1" customHeight="1">
      <c r="AL206" s="395"/>
      <c r="AM206" s="395"/>
      <c r="AN206" s="395"/>
      <c r="AO206" s="395"/>
      <c r="AP206" s="395"/>
      <c r="AQ206" s="395"/>
      <c r="AR206" s="395"/>
      <c r="AS206" s="395"/>
      <c r="AT206" s="395"/>
      <c r="AU206" s="395"/>
      <c r="AV206" s="395"/>
      <c r="AW206" s="395"/>
      <c r="AX206" s="395"/>
      <c r="AY206" s="395"/>
      <c r="AZ206" s="395"/>
      <c r="BA206" s="395"/>
      <c r="BB206" s="395"/>
      <c r="BC206" s="395"/>
      <c r="BD206" s="395"/>
      <c r="BE206" s="395"/>
      <c r="BF206" s="395"/>
      <c r="BG206" s="395"/>
    </row>
    <row r="207" spans="2:59" ht="23.1" customHeight="1">
      <c r="C207" s="170"/>
      <c r="D207" s="170"/>
      <c r="E207" s="170"/>
      <c r="F207" s="170"/>
      <c r="G207" s="170" t="s">
        <v>42</v>
      </c>
      <c r="H207" s="170"/>
      <c r="I207" s="170"/>
      <c r="J207" s="170"/>
      <c r="K207" s="170"/>
      <c r="L207" s="170"/>
      <c r="M207" s="170" t="s">
        <v>415</v>
      </c>
      <c r="N207" s="170"/>
      <c r="O207" s="170"/>
      <c r="P207" s="170"/>
      <c r="Q207" s="170"/>
      <c r="R207" s="170"/>
      <c r="S207" s="170" t="s">
        <v>131</v>
      </c>
      <c r="T207" s="170"/>
      <c r="U207" s="170"/>
      <c r="V207" s="170"/>
      <c r="W207" s="170"/>
      <c r="X207" s="170"/>
      <c r="Y207" s="173" t="s">
        <v>274</v>
      </c>
      <c r="Z207" s="174"/>
      <c r="AA207" s="174"/>
      <c r="AB207" s="174"/>
      <c r="AL207" s="395"/>
      <c r="AM207" s="395"/>
      <c r="AN207" s="395"/>
      <c r="AO207" s="395"/>
      <c r="AP207" s="395"/>
      <c r="AQ207" s="395"/>
      <c r="AR207" s="395"/>
      <c r="AS207" s="395"/>
      <c r="AT207" s="395"/>
      <c r="AU207" s="395"/>
      <c r="AV207" s="395"/>
      <c r="AW207" s="395"/>
      <c r="AX207" s="395"/>
      <c r="AY207" s="395"/>
      <c r="AZ207" s="395"/>
      <c r="BA207" s="395"/>
      <c r="BB207" s="395"/>
      <c r="BC207" s="395"/>
      <c r="BD207" s="395"/>
      <c r="BE207" s="395"/>
      <c r="BF207" s="395"/>
      <c r="BG207" s="395"/>
    </row>
    <row r="208" spans="2:59" ht="23.1" customHeight="1">
      <c r="C208" s="172" t="str">
        <f>"　"&amp;Year4&amp;"年度"</f>
        <v>　2022年度</v>
      </c>
      <c r="D208" s="172"/>
      <c r="E208" s="172"/>
      <c r="F208" s="172"/>
      <c r="G208" s="421"/>
      <c r="H208" s="422"/>
      <c r="I208" s="422"/>
      <c r="J208" s="422"/>
      <c r="K208" s="423"/>
      <c r="L208" s="2" t="s">
        <v>44</v>
      </c>
      <c r="M208" s="421"/>
      <c r="N208" s="422"/>
      <c r="O208" s="422"/>
      <c r="P208" s="422"/>
      <c r="Q208" s="423"/>
      <c r="R208" s="2" t="s">
        <v>44</v>
      </c>
      <c r="S208" s="420"/>
      <c r="T208" s="420"/>
      <c r="U208" s="420"/>
      <c r="V208" s="420"/>
      <c r="W208" s="420"/>
      <c r="X208" s="2" t="s">
        <v>34</v>
      </c>
      <c r="Y208" s="217" t="str">
        <f>IF(OR(ISBLANK(G208),ISBLANK(M208),G208=0),"",M208/G208*100)</f>
        <v/>
      </c>
      <c r="Z208" s="218"/>
      <c r="AA208" s="218"/>
      <c r="AB208" s="47" t="s">
        <v>34</v>
      </c>
      <c r="AL208" s="395"/>
      <c r="AM208" s="395"/>
      <c r="AN208" s="395"/>
      <c r="AO208" s="395"/>
      <c r="AP208" s="395"/>
      <c r="AQ208" s="395"/>
      <c r="AR208" s="395"/>
      <c r="AS208" s="395"/>
      <c r="AT208" s="395"/>
      <c r="AU208" s="395"/>
      <c r="AV208" s="395"/>
      <c r="AW208" s="395"/>
      <c r="AX208" s="395"/>
      <c r="AY208" s="395"/>
      <c r="AZ208" s="395"/>
      <c r="BA208" s="395"/>
      <c r="BB208" s="395"/>
      <c r="BC208" s="395"/>
      <c r="BD208" s="395"/>
      <c r="BE208" s="395"/>
      <c r="BF208" s="395"/>
      <c r="BG208" s="395"/>
    </row>
    <row r="209" spans="2:59" ht="23.1" customHeight="1">
      <c r="C209" s="172" t="str">
        <f>"　"&amp;Year3&amp;"年度"</f>
        <v>　2023年度</v>
      </c>
      <c r="D209" s="172"/>
      <c r="E209" s="172"/>
      <c r="F209" s="172"/>
      <c r="G209" s="421"/>
      <c r="H209" s="422"/>
      <c r="I209" s="422"/>
      <c r="J209" s="422"/>
      <c r="K209" s="423"/>
      <c r="L209" s="2" t="s">
        <v>44</v>
      </c>
      <c r="M209" s="421"/>
      <c r="N209" s="422"/>
      <c r="O209" s="422"/>
      <c r="P209" s="422"/>
      <c r="Q209" s="423"/>
      <c r="R209" s="2" t="s">
        <v>44</v>
      </c>
      <c r="S209" s="420"/>
      <c r="T209" s="420"/>
      <c r="U209" s="420"/>
      <c r="V209" s="420"/>
      <c r="W209" s="420"/>
      <c r="X209" s="2" t="s">
        <v>34</v>
      </c>
      <c r="Y209" s="217" t="str">
        <f>IF(OR(ISBLANK(G209),ISBLANK(M209),G209=0),"",M209/G209*100)</f>
        <v/>
      </c>
      <c r="Z209" s="218"/>
      <c r="AA209" s="218"/>
      <c r="AB209" s="47" t="s">
        <v>34</v>
      </c>
      <c r="AL209" s="395"/>
      <c r="AM209" s="395"/>
      <c r="AN209" s="395"/>
      <c r="AO209" s="395"/>
      <c r="AP209" s="395"/>
      <c r="AQ209" s="395"/>
      <c r="AR209" s="395"/>
      <c r="AS209" s="395"/>
      <c r="AT209" s="395"/>
      <c r="AU209" s="395"/>
      <c r="AV209" s="395"/>
      <c r="AW209" s="395"/>
      <c r="AX209" s="395"/>
      <c r="AY209" s="395"/>
      <c r="AZ209" s="395"/>
      <c r="BA209" s="395"/>
      <c r="BB209" s="395"/>
      <c r="BC209" s="395"/>
      <c r="BD209" s="395"/>
      <c r="BE209" s="395"/>
      <c r="BF209" s="395"/>
      <c r="BG209" s="395"/>
    </row>
    <row r="210" spans="2:59" ht="23.1" customHeight="1">
      <c r="C210" s="172" t="str">
        <f>"　"&amp;Year2&amp;"年度"</f>
        <v>　2024年度</v>
      </c>
      <c r="D210" s="172"/>
      <c r="E210" s="172"/>
      <c r="F210" s="172"/>
      <c r="G210" s="421"/>
      <c r="H210" s="422"/>
      <c r="I210" s="422"/>
      <c r="J210" s="422"/>
      <c r="K210" s="423"/>
      <c r="L210" s="2" t="s">
        <v>44</v>
      </c>
      <c r="M210" s="421"/>
      <c r="N210" s="422"/>
      <c r="O210" s="422"/>
      <c r="P210" s="422"/>
      <c r="Q210" s="423"/>
      <c r="R210" s="2" t="s">
        <v>44</v>
      </c>
      <c r="S210" s="420"/>
      <c r="T210" s="420"/>
      <c r="U210" s="420"/>
      <c r="V210" s="420"/>
      <c r="W210" s="420"/>
      <c r="X210" s="2" t="s">
        <v>34</v>
      </c>
      <c r="Y210" s="217" t="str">
        <f>IF(OR(ISBLANK(G210),ISBLANK(M210),G210=0),"",M210/G210*100)</f>
        <v/>
      </c>
      <c r="Z210" s="218"/>
      <c r="AA210" s="218"/>
      <c r="AB210" s="47" t="s">
        <v>34</v>
      </c>
      <c r="AL210" s="395"/>
      <c r="AM210" s="395"/>
      <c r="AN210" s="395"/>
      <c r="AO210" s="395"/>
      <c r="AP210" s="395"/>
      <c r="AQ210" s="395"/>
      <c r="AR210" s="395"/>
      <c r="AS210" s="395"/>
      <c r="AT210" s="395"/>
      <c r="AU210" s="395"/>
      <c r="AV210" s="395"/>
      <c r="AW210" s="395"/>
      <c r="AX210" s="395"/>
      <c r="AY210" s="395"/>
      <c r="AZ210" s="395"/>
      <c r="BA210" s="395"/>
      <c r="BB210" s="395"/>
      <c r="BC210" s="395"/>
      <c r="BD210" s="395"/>
      <c r="BE210" s="395"/>
      <c r="BF210" s="395"/>
      <c r="BG210" s="395"/>
    </row>
    <row r="211" spans="2:59" ht="23.1" customHeight="1">
      <c r="C211" s="106" t="s">
        <v>43</v>
      </c>
      <c r="AL211" s="395"/>
      <c r="AM211" s="395"/>
      <c r="AN211" s="395"/>
      <c r="AO211" s="395"/>
      <c r="AP211" s="395"/>
      <c r="AQ211" s="395"/>
      <c r="AR211" s="395"/>
      <c r="AS211" s="395"/>
      <c r="AT211" s="395"/>
      <c r="AU211" s="395"/>
      <c r="AV211" s="395"/>
      <c r="AW211" s="395"/>
      <c r="AX211" s="395"/>
      <c r="AY211" s="395"/>
      <c r="AZ211" s="395"/>
      <c r="BA211" s="395"/>
      <c r="BB211" s="395"/>
      <c r="BC211" s="395"/>
      <c r="BD211" s="395"/>
      <c r="BE211" s="395"/>
      <c r="BF211" s="395"/>
      <c r="BG211" s="395"/>
    </row>
    <row r="212" spans="2:59" ht="23.1" customHeight="1">
      <c r="C212" t="s">
        <v>13</v>
      </c>
    </row>
    <row r="213" spans="2:59" ht="23.1" customHeight="1">
      <c r="C213" s="388"/>
      <c r="D213" s="389"/>
      <c r="E213" s="389"/>
      <c r="F213" s="389"/>
      <c r="G213" s="389"/>
      <c r="H213" s="389"/>
      <c r="I213" s="389"/>
      <c r="J213" s="389"/>
      <c r="K213" s="389"/>
      <c r="L213" s="389"/>
      <c r="M213" s="389"/>
      <c r="N213" s="389"/>
      <c r="O213" s="389"/>
      <c r="P213" s="389"/>
      <c r="Q213" s="389"/>
      <c r="R213" s="389"/>
      <c r="S213" s="389"/>
      <c r="T213" s="389"/>
      <c r="U213" s="389"/>
      <c r="V213" s="389"/>
      <c r="W213" s="389"/>
      <c r="X213" s="389"/>
      <c r="Y213" s="389"/>
      <c r="Z213" s="389"/>
      <c r="AA213" s="389"/>
      <c r="AB213" s="389"/>
      <c r="AC213" s="389"/>
      <c r="AD213" s="389"/>
      <c r="AE213" s="389"/>
      <c r="AF213" s="389"/>
      <c r="AG213" s="389"/>
      <c r="AH213" s="389"/>
      <c r="AI213" s="390"/>
    </row>
    <row r="214" spans="2:59" ht="23.1" customHeight="1">
      <c r="C214" s="391"/>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3"/>
    </row>
    <row r="215" spans="2:59" ht="23.1" customHeight="1"/>
    <row r="216" spans="2:59" ht="23.1" customHeight="1"/>
    <row r="217" spans="2:59" ht="23.1" customHeight="1">
      <c r="B217" s="197" t="s">
        <v>45</v>
      </c>
      <c r="C217" s="197"/>
      <c r="D217" s="6" t="str">
        <f>Year4&amp;"年4月1日入社者の定着状況についてご回答ください（学歴に関係なく、新卒入社者全員）"</f>
        <v>2022年4月1日入社者の定着状況についてご回答ください（学歴に関係なく、新卒入社者全員）</v>
      </c>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row>
    <row r="218" spans="2:59" ht="23.1" customHeight="1" thickBot="1">
      <c r="AL218" s="395"/>
      <c r="AM218" s="395"/>
      <c r="AN218" s="395"/>
      <c r="AO218" s="395"/>
      <c r="AP218" s="395"/>
      <c r="AQ218" s="395"/>
      <c r="AR218" s="395"/>
      <c r="AS218" s="395"/>
      <c r="AT218" s="395"/>
      <c r="AU218" s="395"/>
      <c r="AV218" s="395"/>
      <c r="AW218" s="395"/>
      <c r="AX218" s="395"/>
      <c r="AY218" s="395"/>
      <c r="AZ218" s="395"/>
      <c r="BA218" s="395"/>
      <c r="BB218" s="395"/>
      <c r="BC218" s="395"/>
      <c r="BD218" s="395"/>
      <c r="BE218" s="395"/>
      <c r="BF218" s="395"/>
      <c r="BG218" s="395"/>
    </row>
    <row r="219" spans="2:59" ht="23.1" customHeight="1">
      <c r="C219" s="170"/>
      <c r="D219" s="170"/>
      <c r="E219" s="170"/>
      <c r="F219" s="170"/>
      <c r="G219" s="170"/>
      <c r="H219" s="170"/>
      <c r="I219" s="239"/>
      <c r="J219" s="256" t="s">
        <v>11</v>
      </c>
      <c r="K219" s="257"/>
      <c r="L219" s="257"/>
      <c r="M219" s="257"/>
      <c r="N219" s="257"/>
      <c r="O219" s="257"/>
      <c r="P219" s="258"/>
      <c r="Q219" s="241" t="s">
        <v>9</v>
      </c>
      <c r="R219" s="170"/>
      <c r="S219" s="170"/>
      <c r="T219" s="170"/>
      <c r="U219" s="170"/>
      <c r="V219" s="170"/>
      <c r="W219" s="170"/>
      <c r="X219" s="170" t="s">
        <v>10</v>
      </c>
      <c r="Y219" s="170"/>
      <c r="Z219" s="170"/>
      <c r="AA219" s="170"/>
      <c r="AB219" s="170"/>
      <c r="AC219" s="170"/>
      <c r="AD219" s="170"/>
      <c r="AE219" s="187" t="s">
        <v>270</v>
      </c>
      <c r="AF219" s="188"/>
      <c r="AG219" s="188"/>
      <c r="AH219" s="173"/>
      <c r="AL219" s="395"/>
      <c r="AM219" s="395"/>
      <c r="AN219" s="395"/>
      <c r="AO219" s="395"/>
      <c r="AP219" s="395"/>
      <c r="AQ219" s="395"/>
      <c r="AR219" s="395"/>
      <c r="AS219" s="395"/>
      <c r="AT219" s="395"/>
      <c r="AU219" s="395"/>
      <c r="AV219" s="395"/>
      <c r="AW219" s="395"/>
      <c r="AX219" s="395"/>
      <c r="AY219" s="395"/>
      <c r="AZ219" s="395"/>
      <c r="BA219" s="395"/>
      <c r="BB219" s="395"/>
      <c r="BC219" s="395"/>
      <c r="BD219" s="395"/>
      <c r="BE219" s="395"/>
      <c r="BF219" s="395"/>
      <c r="BG219" s="395"/>
    </row>
    <row r="220" spans="2:59" ht="23.1" customHeight="1">
      <c r="C220" s="172" t="str">
        <f>"　"&amp;Year4&amp;"年4月1日入社"</f>
        <v>　2022年4月1日入社</v>
      </c>
      <c r="D220" s="172"/>
      <c r="E220" s="172"/>
      <c r="F220" s="172"/>
      <c r="G220" s="172"/>
      <c r="H220" s="172"/>
      <c r="I220" s="234"/>
      <c r="J220" s="424"/>
      <c r="K220" s="412"/>
      <c r="L220" s="412"/>
      <c r="M220" s="412"/>
      <c r="N220" s="412"/>
      <c r="O220" s="412"/>
      <c r="P220" s="90" t="s">
        <v>33</v>
      </c>
      <c r="Q220" s="407"/>
      <c r="R220" s="412"/>
      <c r="S220" s="412"/>
      <c r="T220" s="412"/>
      <c r="U220" s="412"/>
      <c r="V220" s="412"/>
      <c r="W220" s="2" t="s">
        <v>33</v>
      </c>
      <c r="X220" s="412"/>
      <c r="Y220" s="412"/>
      <c r="Z220" s="412"/>
      <c r="AA220" s="412"/>
      <c r="AB220" s="412"/>
      <c r="AC220" s="412"/>
      <c r="AD220" s="2" t="s">
        <v>33</v>
      </c>
      <c r="AE220" s="301" t="str">
        <f>IF(OR(ISBLANK(Q220),ISBLANK(X220)),"",Q220+X220)</f>
        <v/>
      </c>
      <c r="AF220" s="302"/>
      <c r="AG220" s="299"/>
      <c r="AH220" s="47" t="s">
        <v>3</v>
      </c>
      <c r="AL220" s="395"/>
      <c r="AM220" s="395"/>
      <c r="AN220" s="395"/>
      <c r="AO220" s="395"/>
      <c r="AP220" s="395"/>
      <c r="AQ220" s="395"/>
      <c r="AR220" s="395"/>
      <c r="AS220" s="395"/>
      <c r="AT220" s="395"/>
      <c r="AU220" s="395"/>
      <c r="AV220" s="395"/>
      <c r="AW220" s="395"/>
      <c r="AX220" s="395"/>
      <c r="AY220" s="395"/>
      <c r="AZ220" s="395"/>
      <c r="BA220" s="395"/>
      <c r="BB220" s="395"/>
      <c r="BC220" s="395"/>
      <c r="BD220" s="395"/>
      <c r="BE220" s="395"/>
      <c r="BF220" s="395"/>
      <c r="BG220" s="395"/>
    </row>
    <row r="221" spans="2:59" ht="23.1" customHeight="1" thickBot="1">
      <c r="C221" s="172" t="str">
        <f>"　"&amp;"うち"&amp;Year1&amp;"年4月1日在籍者"</f>
        <v>　うち2025年4月1日在籍者</v>
      </c>
      <c r="D221" s="172"/>
      <c r="E221" s="172"/>
      <c r="F221" s="172"/>
      <c r="G221" s="172"/>
      <c r="H221" s="172"/>
      <c r="I221" s="234"/>
      <c r="J221" s="435"/>
      <c r="K221" s="436"/>
      <c r="L221" s="436"/>
      <c r="M221" s="436"/>
      <c r="N221" s="436"/>
      <c r="O221" s="436"/>
      <c r="P221" s="91" t="s">
        <v>33</v>
      </c>
      <c r="Q221" s="407"/>
      <c r="R221" s="412"/>
      <c r="S221" s="412"/>
      <c r="T221" s="412"/>
      <c r="U221" s="412"/>
      <c r="V221" s="412"/>
      <c r="W221" s="2" t="s">
        <v>33</v>
      </c>
      <c r="X221" s="412"/>
      <c r="Y221" s="412"/>
      <c r="Z221" s="412"/>
      <c r="AA221" s="412"/>
      <c r="AB221" s="412"/>
      <c r="AC221" s="412"/>
      <c r="AD221" s="2" t="s">
        <v>33</v>
      </c>
      <c r="AE221" s="301" t="str">
        <f>IF(OR(ISBLANK(Q221),ISBLANK(X221)),"",Q221+X221)</f>
        <v/>
      </c>
      <c r="AF221" s="302"/>
      <c r="AG221" s="299"/>
      <c r="AH221" s="47" t="s">
        <v>3</v>
      </c>
      <c r="AL221" s="395"/>
      <c r="AM221" s="395"/>
      <c r="AN221" s="395"/>
      <c r="AO221" s="395"/>
      <c r="AP221" s="395"/>
      <c r="AQ221" s="395"/>
      <c r="AR221" s="395"/>
      <c r="AS221" s="395"/>
      <c r="AT221" s="395"/>
      <c r="AU221" s="395"/>
      <c r="AV221" s="395"/>
      <c r="AW221" s="395"/>
      <c r="AX221" s="395"/>
      <c r="AY221" s="395"/>
      <c r="AZ221" s="395"/>
      <c r="BA221" s="395"/>
      <c r="BB221" s="395"/>
      <c r="BC221" s="395"/>
      <c r="BD221" s="395"/>
      <c r="BE221" s="395"/>
      <c r="BF221" s="395"/>
      <c r="BG221" s="395"/>
    </row>
    <row r="222" spans="2:59" ht="23.1" customHeight="1">
      <c r="C222" s="13" t="str">
        <f>"※"&amp;Year4&amp;"年4月入社が0人の場合は前年（"&amp;Year5&amp;"年4月→"&amp;Year2&amp;"年4月）に置き換えてご回答ください。それ以外の場合はお問い合わせください"</f>
        <v>※2022年4月入社が0人の場合は前年（2021年4月→2024年4月）に置き換えてご回答ください。それ以外の場合はお問い合わせください</v>
      </c>
      <c r="AL222" s="395"/>
      <c r="AM222" s="395"/>
      <c r="AN222" s="395"/>
      <c r="AO222" s="395"/>
      <c r="AP222" s="395"/>
      <c r="AQ222" s="395"/>
      <c r="AR222" s="395"/>
      <c r="AS222" s="395"/>
      <c r="AT222" s="395"/>
      <c r="AU222" s="395"/>
      <c r="AV222" s="395"/>
      <c r="AW222" s="395"/>
      <c r="AX222" s="395"/>
      <c r="AY222" s="395"/>
      <c r="AZ222" s="395"/>
      <c r="BA222" s="395"/>
      <c r="BB222" s="395"/>
      <c r="BC222" s="395"/>
      <c r="BD222" s="395"/>
      <c r="BE222" s="395"/>
      <c r="BF222" s="395"/>
      <c r="BG222" s="395"/>
    </row>
    <row r="223" spans="2:59" ht="23.1" customHeight="1">
      <c r="C223" t="s">
        <v>13</v>
      </c>
      <c r="AL223" s="395"/>
      <c r="AM223" s="395"/>
      <c r="AN223" s="395"/>
      <c r="AO223" s="395"/>
      <c r="AP223" s="395"/>
      <c r="AQ223" s="395"/>
      <c r="AR223" s="395"/>
      <c r="AS223" s="395"/>
      <c r="AT223" s="395"/>
      <c r="AU223" s="395"/>
      <c r="AV223" s="395"/>
      <c r="AW223" s="395"/>
      <c r="AX223" s="395"/>
      <c r="AY223" s="395"/>
      <c r="AZ223" s="395"/>
      <c r="BA223" s="395"/>
      <c r="BB223" s="395"/>
      <c r="BC223" s="395"/>
      <c r="BD223" s="395"/>
      <c r="BE223" s="395"/>
      <c r="BF223" s="395"/>
      <c r="BG223" s="395"/>
    </row>
    <row r="224" spans="2:59" ht="23.1" customHeight="1">
      <c r="C224" s="388"/>
      <c r="D224" s="389"/>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89"/>
      <c r="AA224" s="389"/>
      <c r="AB224" s="389"/>
      <c r="AC224" s="389"/>
      <c r="AD224" s="389"/>
      <c r="AE224" s="389"/>
      <c r="AF224" s="389"/>
      <c r="AG224" s="389"/>
      <c r="AH224" s="389"/>
      <c r="AI224" s="390"/>
      <c r="AL224" s="395"/>
      <c r="AM224" s="395"/>
      <c r="AN224" s="395"/>
      <c r="AO224" s="395"/>
      <c r="AP224" s="395"/>
      <c r="AQ224" s="395"/>
      <c r="AR224" s="395"/>
      <c r="AS224" s="395"/>
      <c r="AT224" s="395"/>
      <c r="AU224" s="395"/>
      <c r="AV224" s="395"/>
      <c r="AW224" s="395"/>
      <c r="AX224" s="395"/>
      <c r="AY224" s="395"/>
      <c r="AZ224" s="395"/>
      <c r="BA224" s="395"/>
      <c r="BB224" s="395"/>
      <c r="BC224" s="395"/>
      <c r="BD224" s="395"/>
      <c r="BE224" s="395"/>
      <c r="BF224" s="395"/>
      <c r="BG224" s="395"/>
    </row>
    <row r="225" spans="2:59" ht="23.1" customHeight="1">
      <c r="C225" s="391"/>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3"/>
      <c r="AL225" s="395"/>
      <c r="AM225" s="395"/>
      <c r="AN225" s="395"/>
      <c r="AO225" s="395"/>
      <c r="AP225" s="395"/>
      <c r="AQ225" s="395"/>
      <c r="AR225" s="395"/>
      <c r="AS225" s="395"/>
      <c r="AT225" s="395"/>
      <c r="AU225" s="395"/>
      <c r="AV225" s="395"/>
      <c r="AW225" s="395"/>
      <c r="AX225" s="395"/>
      <c r="AY225" s="395"/>
      <c r="AZ225" s="395"/>
      <c r="BA225" s="395"/>
      <c r="BB225" s="395"/>
      <c r="BC225" s="395"/>
      <c r="BD225" s="395"/>
      <c r="BE225" s="395"/>
      <c r="BF225" s="395"/>
      <c r="BG225" s="395"/>
    </row>
    <row r="226" spans="2:59" ht="23.1" customHeight="1">
      <c r="C226" s="104"/>
      <c r="D226" s="104"/>
      <c r="E226" s="103"/>
      <c r="AL226" s="395"/>
      <c r="AM226" s="395"/>
      <c r="AN226" s="395"/>
      <c r="AO226" s="395"/>
      <c r="AP226" s="395"/>
      <c r="AQ226" s="395"/>
      <c r="AR226" s="395"/>
      <c r="AS226" s="395"/>
      <c r="AT226" s="395"/>
      <c r="AU226" s="395"/>
      <c r="AV226" s="395"/>
      <c r="AW226" s="395"/>
      <c r="AX226" s="395"/>
      <c r="AY226" s="395"/>
      <c r="AZ226" s="395"/>
      <c r="BA226" s="395"/>
      <c r="BB226" s="395"/>
      <c r="BC226" s="395"/>
      <c r="BD226" s="395"/>
      <c r="BE226" s="395"/>
      <c r="BF226" s="395"/>
      <c r="BG226" s="395"/>
    </row>
    <row r="227" spans="2:59" ht="23.1" customHeight="1">
      <c r="C227" s="56" t="s">
        <v>16</v>
      </c>
      <c r="D227" s="104"/>
      <c r="E227" s="104"/>
      <c r="H227" s="158" t="s">
        <v>302</v>
      </c>
      <c r="I227" s="158"/>
      <c r="J227" s="158"/>
      <c r="K227" s="158"/>
      <c r="L227" s="158"/>
      <c r="M227" s="158" t="s">
        <v>303</v>
      </c>
      <c r="N227" s="158"/>
      <c r="O227" s="158"/>
      <c r="P227" s="158"/>
      <c r="Q227" s="158"/>
      <c r="R227" s="158" t="s">
        <v>304</v>
      </c>
      <c r="S227" s="158"/>
      <c r="T227" s="158"/>
      <c r="U227" s="158"/>
      <c r="V227" s="158"/>
      <c r="W227" s="102" t="s">
        <v>13</v>
      </c>
      <c r="X227" s="300"/>
      <c r="Y227" s="300"/>
      <c r="Z227" s="300"/>
      <c r="AA227" s="300"/>
      <c r="AB227" s="300"/>
      <c r="AC227" s="300"/>
      <c r="AD227" s="300"/>
      <c r="AE227" s="300"/>
      <c r="AF227" s="300"/>
      <c r="AG227" s="300"/>
      <c r="AH227" s="300"/>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row>
    <row r="228" spans="2:59" ht="23.1" customHeight="1">
      <c r="C228" s="314" t="str">
        <f>"　"&amp;Year5&amp;"年4月1日入社"</f>
        <v>　2021年4月1日入社</v>
      </c>
      <c r="D228" s="314"/>
      <c r="E228" s="314"/>
      <c r="F228" s="314"/>
      <c r="G228" s="314"/>
      <c r="H228" s="312"/>
      <c r="I228" s="313"/>
      <c r="J228" s="313"/>
      <c r="K228" s="313"/>
      <c r="L228" s="52" t="s">
        <v>33</v>
      </c>
      <c r="M228" s="313"/>
      <c r="N228" s="313"/>
      <c r="O228" s="313"/>
      <c r="P228" s="313"/>
      <c r="Q228" s="52" t="s">
        <v>33</v>
      </c>
      <c r="R228" s="313"/>
      <c r="S228" s="313"/>
      <c r="T228" s="313"/>
      <c r="U228" s="313"/>
      <c r="V228" s="52" t="s">
        <v>33</v>
      </c>
      <c r="W228" s="11"/>
      <c r="X228" s="300"/>
      <c r="Y228" s="300"/>
      <c r="Z228" s="300"/>
      <c r="AA228" s="300"/>
      <c r="AB228" s="300"/>
      <c r="AC228" s="300"/>
      <c r="AD228" s="300"/>
      <c r="AE228" s="300"/>
      <c r="AF228" s="300"/>
      <c r="AG228" s="300"/>
      <c r="AH228" s="300"/>
      <c r="AL228" s="395"/>
      <c r="AM228" s="395"/>
      <c r="AN228" s="395"/>
      <c r="AO228" s="395"/>
      <c r="AP228" s="395"/>
      <c r="AQ228" s="395"/>
      <c r="AR228" s="395"/>
      <c r="AS228" s="395"/>
      <c r="AT228" s="395"/>
      <c r="AU228" s="395"/>
      <c r="AV228" s="395"/>
      <c r="AW228" s="395"/>
      <c r="AX228" s="395"/>
      <c r="AY228" s="395"/>
      <c r="AZ228" s="395"/>
      <c r="BA228" s="395"/>
      <c r="BB228" s="395"/>
      <c r="BC228" s="395"/>
      <c r="BD228" s="395"/>
      <c r="BE228" s="395"/>
      <c r="BF228" s="395"/>
      <c r="BG228" s="395"/>
    </row>
    <row r="229" spans="2:59" ht="23.1" customHeight="1">
      <c r="C229" s="315" t="str">
        <f>"　"&amp;"うち"&amp;Year2&amp;"年4月1日在籍者"</f>
        <v>　うち2024年4月1日在籍者</v>
      </c>
      <c r="D229" s="315"/>
      <c r="E229" s="315"/>
      <c r="F229" s="315"/>
      <c r="G229" s="315"/>
      <c r="H229" s="312"/>
      <c r="I229" s="313"/>
      <c r="J229" s="313"/>
      <c r="K229" s="313"/>
      <c r="L229" s="52" t="s">
        <v>33</v>
      </c>
      <c r="M229" s="313"/>
      <c r="N229" s="313"/>
      <c r="O229" s="313"/>
      <c r="P229" s="313"/>
      <c r="Q229" s="52" t="s">
        <v>33</v>
      </c>
      <c r="R229" s="313"/>
      <c r="S229" s="313"/>
      <c r="T229" s="313"/>
      <c r="U229" s="313"/>
      <c r="V229" s="52" t="s">
        <v>33</v>
      </c>
      <c r="X229" s="300"/>
      <c r="Y229" s="300"/>
      <c r="Z229" s="300"/>
      <c r="AA229" s="300"/>
      <c r="AB229" s="300"/>
      <c r="AC229" s="300"/>
      <c r="AD229" s="300"/>
      <c r="AE229" s="300"/>
      <c r="AF229" s="300"/>
      <c r="AG229" s="300"/>
      <c r="AH229" s="300"/>
      <c r="AL229" s="395"/>
      <c r="AM229" s="395"/>
      <c r="AN229" s="395"/>
      <c r="AO229" s="395"/>
      <c r="AP229" s="395"/>
      <c r="AQ229" s="395"/>
      <c r="AR229" s="395"/>
      <c r="AS229" s="395"/>
      <c r="AT229" s="395"/>
      <c r="AU229" s="395"/>
      <c r="AV229" s="395"/>
      <c r="AW229" s="395"/>
      <c r="AX229" s="395"/>
      <c r="AY229" s="395"/>
      <c r="AZ229" s="395"/>
      <c r="BA229" s="395"/>
      <c r="BB229" s="395"/>
      <c r="BC229" s="395"/>
      <c r="BD229" s="395"/>
      <c r="BE229" s="395"/>
      <c r="BF229" s="395"/>
      <c r="BG229" s="395"/>
    </row>
    <row r="230" spans="2:59" ht="23.1" customHeight="1"/>
    <row r="231" spans="2:59" ht="23.1" customHeight="1">
      <c r="B231" s="197" t="s">
        <v>46</v>
      </c>
      <c r="C231" s="197"/>
      <c r="D231" s="6" t="s">
        <v>47</v>
      </c>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row>
    <row r="232" spans="2:59" ht="23.1" customHeight="1">
      <c r="C232" s="105" t="s">
        <v>275</v>
      </c>
      <c r="AL232" s="395"/>
      <c r="AM232" s="395"/>
      <c r="AN232" s="395"/>
      <c r="AO232" s="395"/>
      <c r="AP232" s="395"/>
      <c r="AQ232" s="395"/>
      <c r="AR232" s="395"/>
      <c r="AS232" s="395"/>
      <c r="AT232" s="395"/>
      <c r="AU232" s="395"/>
      <c r="AV232" s="395"/>
      <c r="AW232" s="395"/>
      <c r="AX232" s="395"/>
      <c r="AY232" s="395"/>
      <c r="AZ232" s="395"/>
      <c r="BA232" s="395"/>
      <c r="BB232" s="395"/>
      <c r="BC232" s="395"/>
      <c r="BD232" s="395"/>
      <c r="BE232" s="395"/>
      <c r="BF232" s="395"/>
      <c r="BG232" s="395"/>
    </row>
    <row r="233" spans="2:59" ht="23.1" customHeight="1">
      <c r="C233" s="170" t="s">
        <v>416</v>
      </c>
      <c r="D233" s="170"/>
      <c r="E233" s="170"/>
      <c r="F233" s="170"/>
      <c r="G233" s="170"/>
      <c r="H233" s="170"/>
      <c r="I233" s="170" t="s">
        <v>48</v>
      </c>
      <c r="J233" s="170"/>
      <c r="K233" s="170"/>
      <c r="L233" s="170" t="s">
        <v>49</v>
      </c>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L233" s="395"/>
      <c r="AM233" s="395"/>
      <c r="AN233" s="395"/>
      <c r="AO233" s="395"/>
      <c r="AP233" s="395"/>
      <c r="AQ233" s="395"/>
      <c r="AR233" s="395"/>
      <c r="AS233" s="395"/>
      <c r="AT233" s="395"/>
      <c r="AU233" s="395"/>
      <c r="AV233" s="395"/>
      <c r="AW233" s="395"/>
      <c r="AX233" s="395"/>
      <c r="AY233" s="395"/>
      <c r="AZ233" s="395"/>
      <c r="BA233" s="395"/>
      <c r="BB233" s="395"/>
      <c r="BC233" s="395"/>
      <c r="BD233" s="395"/>
      <c r="BE233" s="395"/>
      <c r="BF233" s="395"/>
      <c r="BG233" s="395"/>
    </row>
    <row r="234" spans="2:59" ht="23.1" customHeight="1">
      <c r="C234" s="172" t="s">
        <v>461</v>
      </c>
      <c r="D234" s="172"/>
      <c r="E234" s="172"/>
      <c r="F234" s="172"/>
      <c r="G234" s="172"/>
      <c r="H234" s="172"/>
      <c r="I234" s="444"/>
      <c r="J234" s="445"/>
      <c r="K234" s="446"/>
      <c r="L234" s="414"/>
      <c r="M234" s="415"/>
      <c r="N234" s="415"/>
      <c r="O234" s="415"/>
      <c r="P234" s="415"/>
      <c r="Q234" s="415"/>
      <c r="R234" s="415"/>
      <c r="S234" s="415"/>
      <c r="T234" s="415"/>
      <c r="U234" s="415"/>
      <c r="V234" s="415"/>
      <c r="W234" s="415"/>
      <c r="X234" s="415"/>
      <c r="Y234" s="415"/>
      <c r="Z234" s="415"/>
      <c r="AA234" s="415"/>
      <c r="AB234" s="415"/>
      <c r="AC234" s="415"/>
      <c r="AD234" s="415"/>
      <c r="AE234" s="415"/>
      <c r="AF234" s="415"/>
      <c r="AG234" s="415"/>
      <c r="AH234" s="415"/>
      <c r="AI234" s="416"/>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row>
    <row r="235" spans="2:59" ht="23.1" customHeight="1">
      <c r="C235" s="172"/>
      <c r="D235" s="172"/>
      <c r="E235" s="172"/>
      <c r="F235" s="172"/>
      <c r="G235" s="172"/>
      <c r="H235" s="172"/>
      <c r="I235" s="447"/>
      <c r="J235" s="448"/>
      <c r="K235" s="449"/>
      <c r="L235" s="417"/>
      <c r="M235" s="418"/>
      <c r="N235" s="418"/>
      <c r="O235" s="418"/>
      <c r="P235" s="418"/>
      <c r="Q235" s="418"/>
      <c r="R235" s="418"/>
      <c r="S235" s="418"/>
      <c r="T235" s="418"/>
      <c r="U235" s="418"/>
      <c r="V235" s="418"/>
      <c r="W235" s="418"/>
      <c r="X235" s="418"/>
      <c r="Y235" s="418"/>
      <c r="Z235" s="418"/>
      <c r="AA235" s="418"/>
      <c r="AB235" s="418"/>
      <c r="AC235" s="418"/>
      <c r="AD235" s="418"/>
      <c r="AE235" s="418"/>
      <c r="AF235" s="418"/>
      <c r="AG235" s="418"/>
      <c r="AH235" s="418"/>
      <c r="AI235" s="419"/>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row>
    <row r="236" spans="2:59" ht="23.1" customHeight="1">
      <c r="C236" s="172" t="s">
        <v>462</v>
      </c>
      <c r="D236" s="172"/>
      <c r="E236" s="172"/>
      <c r="F236" s="172"/>
      <c r="G236" s="172"/>
      <c r="H236" s="172"/>
      <c r="I236" s="444"/>
      <c r="J236" s="445"/>
      <c r="K236" s="446"/>
      <c r="L236" s="414"/>
      <c r="M236" s="415"/>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6"/>
      <c r="AL236" s="395"/>
      <c r="AM236" s="395"/>
      <c r="AN236" s="395"/>
      <c r="AO236" s="395"/>
      <c r="AP236" s="395"/>
      <c r="AQ236" s="395"/>
      <c r="AR236" s="395"/>
      <c r="AS236" s="395"/>
      <c r="AT236" s="395"/>
      <c r="AU236" s="395"/>
      <c r="AV236" s="395"/>
      <c r="AW236" s="395"/>
      <c r="AX236" s="395"/>
      <c r="AY236" s="395"/>
      <c r="AZ236" s="395"/>
      <c r="BA236" s="395"/>
      <c r="BB236" s="395"/>
      <c r="BC236" s="395"/>
      <c r="BD236" s="395"/>
      <c r="BE236" s="395"/>
      <c r="BF236" s="395"/>
      <c r="BG236" s="395"/>
    </row>
    <row r="237" spans="2:59" ht="23.1" customHeight="1">
      <c r="C237" s="172"/>
      <c r="D237" s="172"/>
      <c r="E237" s="172"/>
      <c r="F237" s="172"/>
      <c r="G237" s="172"/>
      <c r="H237" s="172"/>
      <c r="I237" s="447"/>
      <c r="J237" s="448"/>
      <c r="K237" s="449"/>
      <c r="L237" s="417"/>
      <c r="M237" s="418"/>
      <c r="N237" s="418"/>
      <c r="O237" s="418"/>
      <c r="P237" s="418"/>
      <c r="Q237" s="418"/>
      <c r="R237" s="418"/>
      <c r="S237" s="418"/>
      <c r="T237" s="418"/>
      <c r="U237" s="418"/>
      <c r="V237" s="418"/>
      <c r="W237" s="418"/>
      <c r="X237" s="418"/>
      <c r="Y237" s="418"/>
      <c r="Z237" s="418"/>
      <c r="AA237" s="418"/>
      <c r="AB237" s="418"/>
      <c r="AC237" s="418"/>
      <c r="AD237" s="418"/>
      <c r="AE237" s="418"/>
      <c r="AF237" s="418"/>
      <c r="AG237" s="418"/>
      <c r="AH237" s="418"/>
      <c r="AI237" s="419"/>
      <c r="AL237" s="395"/>
      <c r="AM237" s="395"/>
      <c r="AN237" s="395"/>
      <c r="AO237" s="395"/>
      <c r="AP237" s="395"/>
      <c r="AQ237" s="395"/>
      <c r="AR237" s="395"/>
      <c r="AS237" s="395"/>
      <c r="AT237" s="395"/>
      <c r="AU237" s="395"/>
      <c r="AV237" s="395"/>
      <c r="AW237" s="395"/>
      <c r="AX237" s="395"/>
      <c r="AY237" s="395"/>
      <c r="AZ237" s="395"/>
      <c r="BA237" s="395"/>
      <c r="BB237" s="395"/>
      <c r="BC237" s="395"/>
      <c r="BD237" s="395"/>
      <c r="BE237" s="395"/>
      <c r="BF237" s="395"/>
      <c r="BG237" s="395"/>
    </row>
    <row r="238" spans="2:59" ht="23.1" customHeight="1">
      <c r="C238" s="172" t="s">
        <v>463</v>
      </c>
      <c r="D238" s="172"/>
      <c r="E238" s="172"/>
      <c r="F238" s="172"/>
      <c r="G238" s="172"/>
      <c r="H238" s="172"/>
      <c r="I238" s="444"/>
      <c r="J238" s="445"/>
      <c r="K238" s="446"/>
      <c r="L238" s="414"/>
      <c r="M238" s="415"/>
      <c r="N238" s="415"/>
      <c r="O238" s="415"/>
      <c r="P238" s="415"/>
      <c r="Q238" s="415"/>
      <c r="R238" s="415"/>
      <c r="S238" s="415"/>
      <c r="T238" s="415"/>
      <c r="U238" s="415"/>
      <c r="V238" s="415"/>
      <c r="W238" s="415"/>
      <c r="X238" s="415"/>
      <c r="Y238" s="415"/>
      <c r="Z238" s="415"/>
      <c r="AA238" s="415"/>
      <c r="AB238" s="415"/>
      <c r="AC238" s="415"/>
      <c r="AD238" s="415"/>
      <c r="AE238" s="415"/>
      <c r="AF238" s="415"/>
      <c r="AG238" s="415"/>
      <c r="AH238" s="415"/>
      <c r="AI238" s="416"/>
      <c r="AL238" s="395"/>
      <c r="AM238" s="395"/>
      <c r="AN238" s="395"/>
      <c r="AO238" s="395"/>
      <c r="AP238" s="395"/>
      <c r="AQ238" s="395"/>
      <c r="AR238" s="395"/>
      <c r="AS238" s="395"/>
      <c r="AT238" s="395"/>
      <c r="AU238" s="395"/>
      <c r="AV238" s="395"/>
      <c r="AW238" s="395"/>
      <c r="AX238" s="395"/>
      <c r="AY238" s="395"/>
      <c r="AZ238" s="395"/>
      <c r="BA238" s="395"/>
      <c r="BB238" s="395"/>
      <c r="BC238" s="395"/>
      <c r="BD238" s="395"/>
      <c r="BE238" s="395"/>
      <c r="BF238" s="395"/>
      <c r="BG238" s="395"/>
    </row>
    <row r="239" spans="2:59" ht="23.1" customHeight="1">
      <c r="C239" s="172"/>
      <c r="D239" s="172"/>
      <c r="E239" s="172"/>
      <c r="F239" s="172"/>
      <c r="G239" s="172"/>
      <c r="H239" s="172"/>
      <c r="I239" s="447"/>
      <c r="J239" s="448"/>
      <c r="K239" s="449"/>
      <c r="L239" s="417"/>
      <c r="M239" s="418"/>
      <c r="N239" s="418"/>
      <c r="O239" s="418"/>
      <c r="P239" s="418"/>
      <c r="Q239" s="418"/>
      <c r="R239" s="418"/>
      <c r="S239" s="418"/>
      <c r="T239" s="418"/>
      <c r="U239" s="418"/>
      <c r="V239" s="418"/>
      <c r="W239" s="418"/>
      <c r="X239" s="418"/>
      <c r="Y239" s="418"/>
      <c r="Z239" s="418"/>
      <c r="AA239" s="418"/>
      <c r="AB239" s="418"/>
      <c r="AC239" s="418"/>
      <c r="AD239" s="418"/>
      <c r="AE239" s="418"/>
      <c r="AF239" s="418"/>
      <c r="AG239" s="418"/>
      <c r="AH239" s="418"/>
      <c r="AI239" s="419"/>
      <c r="AL239" s="395"/>
      <c r="AM239" s="395"/>
      <c r="AN239" s="395"/>
      <c r="AO239" s="395"/>
      <c r="AP239" s="395"/>
      <c r="AQ239" s="395"/>
      <c r="AR239" s="395"/>
      <c r="AS239" s="395"/>
      <c r="AT239" s="395"/>
      <c r="AU239" s="395"/>
      <c r="AV239" s="395"/>
      <c r="AW239" s="395"/>
      <c r="AX239" s="395"/>
      <c r="AY239" s="395"/>
      <c r="AZ239" s="395"/>
      <c r="BA239" s="395"/>
      <c r="BB239" s="395"/>
      <c r="BC239" s="395"/>
      <c r="BD239" s="395"/>
      <c r="BE239" s="395"/>
      <c r="BF239" s="395"/>
      <c r="BG239" s="395"/>
    </row>
    <row r="240" spans="2:59" ht="23.1" customHeight="1">
      <c r="C240" s="172" t="s">
        <v>464</v>
      </c>
      <c r="D240" s="172"/>
      <c r="E240" s="172"/>
      <c r="F240" s="172"/>
      <c r="G240" s="172"/>
      <c r="H240" s="172"/>
      <c r="I240" s="444"/>
      <c r="J240" s="445"/>
      <c r="K240" s="446"/>
      <c r="L240" s="414"/>
      <c r="M240" s="415"/>
      <c r="N240" s="415"/>
      <c r="O240" s="415"/>
      <c r="P240" s="415"/>
      <c r="Q240" s="415"/>
      <c r="R240" s="415"/>
      <c r="S240" s="415"/>
      <c r="T240" s="415"/>
      <c r="U240" s="415"/>
      <c r="V240" s="415"/>
      <c r="W240" s="415"/>
      <c r="X240" s="415"/>
      <c r="Y240" s="415"/>
      <c r="Z240" s="415"/>
      <c r="AA240" s="415"/>
      <c r="AB240" s="415"/>
      <c r="AC240" s="415"/>
      <c r="AD240" s="415"/>
      <c r="AE240" s="415"/>
      <c r="AF240" s="415"/>
      <c r="AG240" s="415"/>
      <c r="AH240" s="415"/>
      <c r="AI240" s="416"/>
      <c r="AL240" s="395"/>
      <c r="AM240" s="395"/>
      <c r="AN240" s="395"/>
      <c r="AO240" s="395"/>
      <c r="AP240" s="395"/>
      <c r="AQ240" s="395"/>
      <c r="AR240" s="395"/>
      <c r="AS240" s="395"/>
      <c r="AT240" s="395"/>
      <c r="AU240" s="395"/>
      <c r="AV240" s="395"/>
      <c r="AW240" s="395"/>
      <c r="AX240" s="395"/>
      <c r="AY240" s="395"/>
      <c r="AZ240" s="395"/>
      <c r="BA240" s="395"/>
      <c r="BB240" s="395"/>
      <c r="BC240" s="395"/>
      <c r="BD240" s="395"/>
      <c r="BE240" s="395"/>
      <c r="BF240" s="395"/>
      <c r="BG240" s="395"/>
    </row>
    <row r="241" spans="3:59" ht="23.1" customHeight="1">
      <c r="C241" s="172"/>
      <c r="D241" s="172"/>
      <c r="E241" s="172"/>
      <c r="F241" s="172"/>
      <c r="G241" s="172"/>
      <c r="H241" s="172"/>
      <c r="I241" s="447"/>
      <c r="J241" s="448"/>
      <c r="K241" s="449"/>
      <c r="L241" s="417"/>
      <c r="M241" s="418"/>
      <c r="N241" s="418"/>
      <c r="O241" s="418"/>
      <c r="P241" s="418"/>
      <c r="Q241" s="418"/>
      <c r="R241" s="418"/>
      <c r="S241" s="418"/>
      <c r="T241" s="418"/>
      <c r="U241" s="418"/>
      <c r="V241" s="418"/>
      <c r="W241" s="418"/>
      <c r="X241" s="418"/>
      <c r="Y241" s="418"/>
      <c r="Z241" s="418"/>
      <c r="AA241" s="418"/>
      <c r="AB241" s="418"/>
      <c r="AC241" s="418"/>
      <c r="AD241" s="418"/>
      <c r="AE241" s="418"/>
      <c r="AF241" s="418"/>
      <c r="AG241" s="418"/>
      <c r="AH241" s="418"/>
      <c r="AI241" s="419"/>
      <c r="AL241" s="395"/>
      <c r="AM241" s="395"/>
      <c r="AN241" s="395"/>
      <c r="AO241" s="395"/>
      <c r="AP241" s="395"/>
      <c r="AQ241" s="395"/>
      <c r="AR241" s="395"/>
      <c r="AS241" s="395"/>
      <c r="AT241" s="395"/>
      <c r="AU241" s="395"/>
      <c r="AV241" s="395"/>
      <c r="AW241" s="395"/>
      <c r="AX241" s="395"/>
      <c r="AY241" s="395"/>
      <c r="AZ241" s="395"/>
      <c r="BA241" s="395"/>
      <c r="BB241" s="395"/>
      <c r="BC241" s="395"/>
      <c r="BD241" s="395"/>
      <c r="BE241" s="395"/>
      <c r="BF241" s="395"/>
      <c r="BG241" s="395"/>
    </row>
    <row r="242" spans="3:59" ht="23.1" customHeight="1">
      <c r="C242" s="172" t="s">
        <v>465</v>
      </c>
      <c r="D242" s="172"/>
      <c r="E242" s="172"/>
      <c r="F242" s="172"/>
      <c r="G242" s="172"/>
      <c r="H242" s="172"/>
      <c r="I242" s="444"/>
      <c r="J242" s="445"/>
      <c r="K242" s="446"/>
      <c r="L242" s="414"/>
      <c r="M242" s="415"/>
      <c r="N242" s="415"/>
      <c r="O242" s="415"/>
      <c r="P242" s="415"/>
      <c r="Q242" s="415"/>
      <c r="R242" s="415"/>
      <c r="S242" s="415"/>
      <c r="T242" s="415"/>
      <c r="U242" s="415"/>
      <c r="V242" s="415"/>
      <c r="W242" s="415"/>
      <c r="X242" s="415"/>
      <c r="Y242" s="415"/>
      <c r="Z242" s="415"/>
      <c r="AA242" s="415"/>
      <c r="AB242" s="415"/>
      <c r="AC242" s="415"/>
      <c r="AD242" s="415"/>
      <c r="AE242" s="415"/>
      <c r="AF242" s="415"/>
      <c r="AG242" s="415"/>
      <c r="AH242" s="415"/>
      <c r="AI242" s="416"/>
      <c r="AL242" s="395"/>
      <c r="AM242" s="395"/>
      <c r="AN242" s="395"/>
      <c r="AO242" s="395"/>
      <c r="AP242" s="395"/>
      <c r="AQ242" s="395"/>
      <c r="AR242" s="395"/>
      <c r="AS242" s="395"/>
      <c r="AT242" s="395"/>
      <c r="AU242" s="395"/>
      <c r="AV242" s="395"/>
      <c r="AW242" s="395"/>
      <c r="AX242" s="395"/>
      <c r="AY242" s="395"/>
      <c r="AZ242" s="395"/>
      <c r="BA242" s="395"/>
      <c r="BB242" s="395"/>
      <c r="BC242" s="395"/>
      <c r="BD242" s="395"/>
      <c r="BE242" s="395"/>
      <c r="BF242" s="395"/>
      <c r="BG242" s="395"/>
    </row>
    <row r="243" spans="3:59" ht="23.1" customHeight="1">
      <c r="C243" s="172"/>
      <c r="D243" s="172"/>
      <c r="E243" s="172"/>
      <c r="F243" s="172"/>
      <c r="G243" s="172"/>
      <c r="H243" s="172"/>
      <c r="I243" s="447"/>
      <c r="J243" s="448"/>
      <c r="K243" s="449"/>
      <c r="L243" s="417"/>
      <c r="M243" s="418"/>
      <c r="N243" s="418"/>
      <c r="O243" s="418"/>
      <c r="P243" s="418"/>
      <c r="Q243" s="418"/>
      <c r="R243" s="418"/>
      <c r="S243" s="418"/>
      <c r="T243" s="418"/>
      <c r="U243" s="418"/>
      <c r="V243" s="418"/>
      <c r="W243" s="418"/>
      <c r="X243" s="418"/>
      <c r="Y243" s="418"/>
      <c r="Z243" s="418"/>
      <c r="AA243" s="418"/>
      <c r="AB243" s="418"/>
      <c r="AC243" s="418"/>
      <c r="AD243" s="418"/>
      <c r="AE243" s="418"/>
      <c r="AF243" s="418"/>
      <c r="AG243" s="418"/>
      <c r="AH243" s="418"/>
      <c r="AI243" s="419"/>
      <c r="AL243" s="395"/>
      <c r="AM243" s="395"/>
      <c r="AN243" s="395"/>
      <c r="AO243" s="395"/>
      <c r="AP243" s="395"/>
      <c r="AQ243" s="395"/>
      <c r="AR243" s="395"/>
      <c r="AS243" s="395"/>
      <c r="AT243" s="395"/>
      <c r="AU243" s="395"/>
      <c r="AV243" s="395"/>
      <c r="AW243" s="395"/>
      <c r="AX243" s="395"/>
      <c r="AY243" s="395"/>
      <c r="AZ243" s="395"/>
      <c r="BA243" s="395"/>
      <c r="BB243" s="395"/>
      <c r="BC243" s="395"/>
      <c r="BD243" s="395"/>
      <c r="BE243" s="395"/>
      <c r="BF243" s="395"/>
      <c r="BG243" s="395"/>
    </row>
    <row r="244" spans="3:59" ht="23.1" customHeight="1">
      <c r="C244" s="172" t="s">
        <v>466</v>
      </c>
      <c r="D244" s="172"/>
      <c r="E244" s="172"/>
      <c r="F244" s="172"/>
      <c r="G244" s="172"/>
      <c r="H244" s="172"/>
      <c r="I244" s="444"/>
      <c r="J244" s="445"/>
      <c r="K244" s="446"/>
      <c r="L244" s="414"/>
      <c r="M244" s="415"/>
      <c r="N244" s="415"/>
      <c r="O244" s="415"/>
      <c r="P244" s="415"/>
      <c r="Q244" s="415"/>
      <c r="R244" s="415"/>
      <c r="S244" s="415"/>
      <c r="T244" s="415"/>
      <c r="U244" s="415"/>
      <c r="V244" s="415"/>
      <c r="W244" s="415"/>
      <c r="X244" s="415"/>
      <c r="Y244" s="415"/>
      <c r="Z244" s="415"/>
      <c r="AA244" s="415"/>
      <c r="AB244" s="415"/>
      <c r="AC244" s="415"/>
      <c r="AD244" s="415"/>
      <c r="AE244" s="415"/>
      <c r="AF244" s="415"/>
      <c r="AG244" s="415"/>
      <c r="AH244" s="415"/>
      <c r="AI244" s="416"/>
      <c r="AL244" s="395"/>
      <c r="AM244" s="395"/>
      <c r="AN244" s="395"/>
      <c r="AO244" s="395"/>
      <c r="AP244" s="395"/>
      <c r="AQ244" s="395"/>
      <c r="AR244" s="395"/>
      <c r="AS244" s="395"/>
      <c r="AT244" s="395"/>
      <c r="AU244" s="395"/>
      <c r="AV244" s="395"/>
      <c r="AW244" s="395"/>
      <c r="AX244" s="395"/>
      <c r="AY244" s="395"/>
      <c r="AZ244" s="395"/>
      <c r="BA244" s="395"/>
      <c r="BB244" s="395"/>
      <c r="BC244" s="395"/>
      <c r="BD244" s="395"/>
      <c r="BE244" s="395"/>
      <c r="BF244" s="395"/>
      <c r="BG244" s="395"/>
    </row>
    <row r="245" spans="3:59" ht="23.1" customHeight="1">
      <c r="C245" s="172"/>
      <c r="D245" s="172"/>
      <c r="E245" s="172"/>
      <c r="F245" s="172"/>
      <c r="G245" s="172"/>
      <c r="H245" s="172"/>
      <c r="I245" s="447"/>
      <c r="J245" s="448"/>
      <c r="K245" s="449"/>
      <c r="L245" s="417"/>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c r="AI245" s="419"/>
      <c r="AL245" s="395"/>
      <c r="AM245" s="395"/>
      <c r="AN245" s="395"/>
      <c r="AO245" s="395"/>
      <c r="AP245" s="395"/>
      <c r="AQ245" s="395"/>
      <c r="AR245" s="395"/>
      <c r="AS245" s="395"/>
      <c r="AT245" s="395"/>
      <c r="AU245" s="395"/>
      <c r="AV245" s="395"/>
      <c r="AW245" s="395"/>
      <c r="AX245" s="395"/>
      <c r="AY245" s="395"/>
      <c r="AZ245" s="395"/>
      <c r="BA245" s="395"/>
      <c r="BB245" s="395"/>
      <c r="BC245" s="395"/>
      <c r="BD245" s="395"/>
      <c r="BE245" s="395"/>
      <c r="BF245" s="395"/>
      <c r="BG245" s="395"/>
    </row>
    <row r="246" spans="3:59" ht="23.1" customHeight="1">
      <c r="C246" s="172" t="s">
        <v>467</v>
      </c>
      <c r="D246" s="172"/>
      <c r="E246" s="172"/>
      <c r="F246" s="172"/>
      <c r="G246" s="172"/>
      <c r="H246" s="172"/>
      <c r="I246" s="444"/>
      <c r="J246" s="445"/>
      <c r="K246" s="446"/>
      <c r="L246" s="414"/>
      <c r="M246" s="415"/>
      <c r="N246" s="415"/>
      <c r="O246" s="415"/>
      <c r="P246" s="415"/>
      <c r="Q246" s="415"/>
      <c r="R246" s="415"/>
      <c r="S246" s="415"/>
      <c r="T246" s="415"/>
      <c r="U246" s="415"/>
      <c r="V246" s="415"/>
      <c r="W246" s="415"/>
      <c r="X246" s="415"/>
      <c r="Y246" s="415"/>
      <c r="Z246" s="415"/>
      <c r="AA246" s="415"/>
      <c r="AB246" s="415"/>
      <c r="AC246" s="415"/>
      <c r="AD246" s="415"/>
      <c r="AE246" s="415"/>
      <c r="AF246" s="415"/>
      <c r="AG246" s="415"/>
      <c r="AH246" s="415"/>
      <c r="AI246" s="416"/>
      <c r="AL246" s="395"/>
      <c r="AM246" s="395"/>
      <c r="AN246" s="395"/>
      <c r="AO246" s="395"/>
      <c r="AP246" s="395"/>
      <c r="AQ246" s="395"/>
      <c r="AR246" s="395"/>
      <c r="AS246" s="395"/>
      <c r="AT246" s="395"/>
      <c r="AU246" s="395"/>
      <c r="AV246" s="395"/>
      <c r="AW246" s="395"/>
      <c r="AX246" s="395"/>
      <c r="AY246" s="395"/>
      <c r="AZ246" s="395"/>
      <c r="BA246" s="395"/>
      <c r="BB246" s="395"/>
      <c r="BC246" s="395"/>
      <c r="BD246" s="395"/>
      <c r="BE246" s="395"/>
      <c r="BF246" s="395"/>
      <c r="BG246" s="395"/>
    </row>
    <row r="247" spans="3:59" ht="23.1" customHeight="1">
      <c r="C247" s="172"/>
      <c r="D247" s="172"/>
      <c r="E247" s="172"/>
      <c r="F247" s="172"/>
      <c r="G247" s="172"/>
      <c r="H247" s="172"/>
      <c r="I247" s="447"/>
      <c r="J247" s="448"/>
      <c r="K247" s="449"/>
      <c r="L247" s="417"/>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9"/>
      <c r="AL247" s="395"/>
      <c r="AM247" s="395"/>
      <c r="AN247" s="395"/>
      <c r="AO247" s="395"/>
      <c r="AP247" s="395"/>
      <c r="AQ247" s="395"/>
      <c r="AR247" s="395"/>
      <c r="AS247" s="395"/>
      <c r="AT247" s="395"/>
      <c r="AU247" s="395"/>
      <c r="AV247" s="395"/>
      <c r="AW247" s="395"/>
      <c r="AX247" s="395"/>
      <c r="AY247" s="395"/>
      <c r="AZ247" s="395"/>
      <c r="BA247" s="395"/>
      <c r="BB247" s="395"/>
      <c r="BC247" s="395"/>
      <c r="BD247" s="395"/>
      <c r="BE247" s="395"/>
      <c r="BF247" s="395"/>
      <c r="BG247" s="395"/>
    </row>
    <row r="248" spans="3:59" ht="23.1" customHeight="1">
      <c r="C248" s="172" t="s">
        <v>468</v>
      </c>
      <c r="D248" s="172"/>
      <c r="E248" s="172"/>
      <c r="F248" s="172"/>
      <c r="G248" s="172"/>
      <c r="H248" s="172"/>
      <c r="I248" s="444"/>
      <c r="J248" s="445"/>
      <c r="K248" s="446"/>
      <c r="L248" s="414"/>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6"/>
      <c r="AL248" s="395"/>
      <c r="AM248" s="395"/>
      <c r="AN248" s="395"/>
      <c r="AO248" s="395"/>
      <c r="AP248" s="395"/>
      <c r="AQ248" s="395"/>
      <c r="AR248" s="395"/>
      <c r="AS248" s="395"/>
      <c r="AT248" s="395"/>
      <c r="AU248" s="395"/>
      <c r="AV248" s="395"/>
      <c r="AW248" s="395"/>
      <c r="AX248" s="395"/>
      <c r="AY248" s="395"/>
      <c r="AZ248" s="395"/>
      <c r="BA248" s="395"/>
      <c r="BB248" s="395"/>
      <c r="BC248" s="395"/>
      <c r="BD248" s="395"/>
      <c r="BE248" s="395"/>
      <c r="BF248" s="395"/>
      <c r="BG248" s="395"/>
    </row>
    <row r="249" spans="3:59" ht="23.1" customHeight="1">
      <c r="C249" s="172"/>
      <c r="D249" s="172"/>
      <c r="E249" s="172"/>
      <c r="F249" s="172"/>
      <c r="G249" s="172"/>
      <c r="H249" s="172"/>
      <c r="I249" s="447"/>
      <c r="J249" s="448"/>
      <c r="K249" s="449"/>
      <c r="L249" s="417"/>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9"/>
      <c r="AL249" s="395"/>
      <c r="AM249" s="395"/>
      <c r="AN249" s="395"/>
      <c r="AO249" s="395"/>
      <c r="AP249" s="395"/>
      <c r="AQ249" s="395"/>
      <c r="AR249" s="395"/>
      <c r="AS249" s="395"/>
      <c r="AT249" s="395"/>
      <c r="AU249" s="395"/>
      <c r="AV249" s="395"/>
      <c r="AW249" s="395"/>
      <c r="AX249" s="395"/>
      <c r="AY249" s="395"/>
      <c r="AZ249" s="395"/>
      <c r="BA249" s="395"/>
      <c r="BB249" s="395"/>
      <c r="BC249" s="395"/>
      <c r="BD249" s="395"/>
      <c r="BE249" s="395"/>
      <c r="BF249" s="395"/>
      <c r="BG249" s="395"/>
    </row>
    <row r="250" spans="3:59" ht="23.1" customHeight="1">
      <c r="C250" s="172" t="s">
        <v>469</v>
      </c>
      <c r="D250" s="172"/>
      <c r="E250" s="172"/>
      <c r="F250" s="172"/>
      <c r="G250" s="172"/>
      <c r="H250" s="172"/>
      <c r="I250" s="444"/>
      <c r="J250" s="445"/>
      <c r="K250" s="446"/>
      <c r="L250" s="414"/>
      <c r="M250" s="415"/>
      <c r="N250" s="415"/>
      <c r="O250" s="415"/>
      <c r="P250" s="415"/>
      <c r="Q250" s="415"/>
      <c r="R250" s="415"/>
      <c r="S250" s="415"/>
      <c r="T250" s="415"/>
      <c r="U250" s="415"/>
      <c r="V250" s="415"/>
      <c r="W250" s="415"/>
      <c r="X250" s="415"/>
      <c r="Y250" s="415"/>
      <c r="Z250" s="415"/>
      <c r="AA250" s="415"/>
      <c r="AB250" s="415"/>
      <c r="AC250" s="415"/>
      <c r="AD250" s="415"/>
      <c r="AE250" s="415"/>
      <c r="AF250" s="415"/>
      <c r="AG250" s="415"/>
      <c r="AH250" s="415"/>
      <c r="AI250" s="416"/>
      <c r="AL250" s="395"/>
      <c r="AM250" s="395"/>
      <c r="AN250" s="395"/>
      <c r="AO250" s="395"/>
      <c r="AP250" s="395"/>
      <c r="AQ250" s="395"/>
      <c r="AR250" s="395"/>
      <c r="AS250" s="395"/>
      <c r="AT250" s="395"/>
      <c r="AU250" s="395"/>
      <c r="AV250" s="395"/>
      <c r="AW250" s="395"/>
      <c r="AX250" s="395"/>
      <c r="AY250" s="395"/>
      <c r="AZ250" s="395"/>
      <c r="BA250" s="395"/>
      <c r="BB250" s="395"/>
      <c r="BC250" s="395"/>
      <c r="BD250" s="395"/>
      <c r="BE250" s="395"/>
      <c r="BF250" s="395"/>
      <c r="BG250" s="395"/>
    </row>
    <row r="251" spans="3:59" ht="23.1" customHeight="1">
      <c r="C251" s="172"/>
      <c r="D251" s="172"/>
      <c r="E251" s="172"/>
      <c r="F251" s="172"/>
      <c r="G251" s="172"/>
      <c r="H251" s="172"/>
      <c r="I251" s="447"/>
      <c r="J251" s="448"/>
      <c r="K251" s="449"/>
      <c r="L251" s="417"/>
      <c r="M251" s="418"/>
      <c r="N251" s="418"/>
      <c r="O251" s="418"/>
      <c r="P251" s="418"/>
      <c r="Q251" s="418"/>
      <c r="R251" s="418"/>
      <c r="S251" s="418"/>
      <c r="T251" s="418"/>
      <c r="U251" s="418"/>
      <c r="V251" s="418"/>
      <c r="W251" s="418"/>
      <c r="X251" s="418"/>
      <c r="Y251" s="418"/>
      <c r="Z251" s="418"/>
      <c r="AA251" s="418"/>
      <c r="AB251" s="418"/>
      <c r="AC251" s="418"/>
      <c r="AD251" s="418"/>
      <c r="AE251" s="418"/>
      <c r="AF251" s="418"/>
      <c r="AG251" s="418"/>
      <c r="AH251" s="418"/>
      <c r="AI251" s="419"/>
      <c r="AL251" s="395"/>
      <c r="AM251" s="395"/>
      <c r="AN251" s="395"/>
      <c r="AO251" s="395"/>
      <c r="AP251" s="395"/>
      <c r="AQ251" s="395"/>
      <c r="AR251" s="395"/>
      <c r="AS251" s="395"/>
      <c r="AT251" s="395"/>
      <c r="AU251" s="395"/>
      <c r="AV251" s="395"/>
      <c r="AW251" s="395"/>
      <c r="AX251" s="395"/>
      <c r="AY251" s="395"/>
      <c r="AZ251" s="395"/>
      <c r="BA251" s="395"/>
      <c r="BB251" s="395"/>
      <c r="BC251" s="395"/>
      <c r="BD251" s="395"/>
      <c r="BE251" s="395"/>
      <c r="BF251" s="395"/>
      <c r="BG251" s="395"/>
    </row>
    <row r="252" spans="3:59" ht="23.1" customHeight="1">
      <c r="C252" s="172" t="s">
        <v>470</v>
      </c>
      <c r="D252" s="172"/>
      <c r="E252" s="172"/>
      <c r="F252" s="172"/>
      <c r="G252" s="172"/>
      <c r="H252" s="172"/>
      <c r="I252" s="444"/>
      <c r="J252" s="445"/>
      <c r="K252" s="446"/>
      <c r="L252" s="414"/>
      <c r="M252" s="415"/>
      <c r="N252" s="415"/>
      <c r="O252" s="415"/>
      <c r="P252" s="415"/>
      <c r="Q252" s="415"/>
      <c r="R252" s="415"/>
      <c r="S252" s="415"/>
      <c r="T252" s="415"/>
      <c r="U252" s="415"/>
      <c r="V252" s="415"/>
      <c r="W252" s="415"/>
      <c r="X252" s="415"/>
      <c r="Y252" s="415"/>
      <c r="Z252" s="415"/>
      <c r="AA252" s="415"/>
      <c r="AB252" s="415"/>
      <c r="AC252" s="415"/>
      <c r="AD252" s="415"/>
      <c r="AE252" s="415"/>
      <c r="AF252" s="415"/>
      <c r="AG252" s="415"/>
      <c r="AH252" s="415"/>
      <c r="AI252" s="416"/>
      <c r="AL252" s="395"/>
      <c r="AM252" s="395"/>
      <c r="AN252" s="395"/>
      <c r="AO252" s="395"/>
      <c r="AP252" s="395"/>
      <c r="AQ252" s="395"/>
      <c r="AR252" s="395"/>
      <c r="AS252" s="395"/>
      <c r="AT252" s="395"/>
      <c r="AU252" s="395"/>
      <c r="AV252" s="395"/>
      <c r="AW252" s="395"/>
      <c r="AX252" s="395"/>
      <c r="AY252" s="395"/>
      <c r="AZ252" s="395"/>
      <c r="BA252" s="395"/>
      <c r="BB252" s="395"/>
      <c r="BC252" s="395"/>
      <c r="BD252" s="395"/>
      <c r="BE252" s="395"/>
      <c r="BF252" s="395"/>
      <c r="BG252" s="395"/>
    </row>
    <row r="253" spans="3:59" ht="23.1" customHeight="1">
      <c r="C253" s="172"/>
      <c r="D253" s="172"/>
      <c r="E253" s="172"/>
      <c r="F253" s="172"/>
      <c r="G253" s="172"/>
      <c r="H253" s="172"/>
      <c r="I253" s="447"/>
      <c r="J253" s="448"/>
      <c r="K253" s="449"/>
      <c r="L253" s="417"/>
      <c r="M253" s="418"/>
      <c r="N253" s="418"/>
      <c r="O253" s="418"/>
      <c r="P253" s="418"/>
      <c r="Q253" s="418"/>
      <c r="R253" s="418"/>
      <c r="S253" s="418"/>
      <c r="T253" s="418"/>
      <c r="U253" s="418"/>
      <c r="V253" s="418"/>
      <c r="W253" s="418"/>
      <c r="X253" s="418"/>
      <c r="Y253" s="418"/>
      <c r="Z253" s="418"/>
      <c r="AA253" s="418"/>
      <c r="AB253" s="418"/>
      <c r="AC253" s="418"/>
      <c r="AD253" s="418"/>
      <c r="AE253" s="418"/>
      <c r="AF253" s="418"/>
      <c r="AG253" s="418"/>
      <c r="AH253" s="418"/>
      <c r="AI253" s="419"/>
      <c r="AL253" s="395"/>
      <c r="AM253" s="395"/>
      <c r="AN253" s="395"/>
      <c r="AO253" s="395"/>
      <c r="AP253" s="395"/>
      <c r="AQ253" s="395"/>
      <c r="AR253" s="395"/>
      <c r="AS253" s="395"/>
      <c r="AT253" s="395"/>
      <c r="AU253" s="395"/>
      <c r="AV253" s="395"/>
      <c r="AW253" s="395"/>
      <c r="AX253" s="395"/>
      <c r="AY253" s="395"/>
      <c r="AZ253" s="395"/>
      <c r="BA253" s="395"/>
      <c r="BB253" s="395"/>
      <c r="BC253" s="395"/>
      <c r="BD253" s="395"/>
      <c r="BE253" s="395"/>
      <c r="BF253" s="395"/>
      <c r="BG253" s="395"/>
    </row>
    <row r="254" spans="3:59" ht="23.1" customHeight="1"/>
    <row r="255" spans="3:59" ht="23.1" customHeight="1">
      <c r="C255" s="23" t="s">
        <v>276</v>
      </c>
    </row>
    <row r="256" spans="3:59" ht="23.1" customHeight="1">
      <c r="C256" s="170" t="s">
        <v>417</v>
      </c>
      <c r="D256" s="170"/>
      <c r="E256" s="170"/>
      <c r="F256" s="170"/>
      <c r="G256" s="170"/>
      <c r="H256" s="170"/>
      <c r="I256" s="170"/>
      <c r="J256" s="170"/>
      <c r="K256" s="170"/>
      <c r="L256" s="170" t="s">
        <v>49</v>
      </c>
      <c r="M256" s="170"/>
      <c r="N256" s="170"/>
      <c r="O256" s="170"/>
      <c r="P256" s="170"/>
      <c r="Q256" s="170"/>
      <c r="R256" s="170"/>
      <c r="S256" s="170"/>
      <c r="T256" s="170"/>
      <c r="U256" s="170"/>
      <c r="V256" s="170"/>
      <c r="W256" s="170"/>
      <c r="X256" s="170"/>
      <c r="Y256" s="170"/>
      <c r="Z256" s="170"/>
      <c r="AA256" s="170"/>
      <c r="AB256" s="170"/>
      <c r="AC256" s="170"/>
      <c r="AD256" s="170"/>
      <c r="AE256" s="170"/>
      <c r="AF256" s="170"/>
      <c r="AG256" s="170"/>
      <c r="AH256" s="170"/>
      <c r="AI256" s="170"/>
      <c r="AL256" s="395"/>
      <c r="AM256" s="395"/>
      <c r="AN256" s="395"/>
      <c r="AO256" s="395"/>
      <c r="AP256" s="395"/>
      <c r="AQ256" s="395"/>
      <c r="AR256" s="395"/>
      <c r="AS256" s="395"/>
      <c r="AT256" s="395"/>
      <c r="AU256" s="395"/>
      <c r="AV256" s="395"/>
      <c r="AW256" s="395"/>
      <c r="AX256" s="395"/>
      <c r="AY256" s="395"/>
      <c r="AZ256" s="395"/>
      <c r="BA256" s="395"/>
      <c r="BB256" s="395"/>
      <c r="BC256" s="395"/>
      <c r="BD256" s="395"/>
      <c r="BE256" s="395"/>
      <c r="BF256" s="395"/>
      <c r="BG256" s="395"/>
    </row>
    <row r="257" spans="2:59" ht="23.1" customHeight="1">
      <c r="B257" s="373" t="s">
        <v>317</v>
      </c>
      <c r="C257" s="414"/>
      <c r="D257" s="415"/>
      <c r="E257" s="415"/>
      <c r="F257" s="415"/>
      <c r="G257" s="415"/>
      <c r="H257" s="415"/>
      <c r="I257" s="415"/>
      <c r="J257" s="415"/>
      <c r="K257" s="416"/>
      <c r="L257" s="414"/>
      <c r="M257" s="415"/>
      <c r="N257" s="415"/>
      <c r="O257" s="415"/>
      <c r="P257" s="415"/>
      <c r="Q257" s="415"/>
      <c r="R257" s="415"/>
      <c r="S257" s="415"/>
      <c r="T257" s="415"/>
      <c r="U257" s="415"/>
      <c r="V257" s="415"/>
      <c r="W257" s="415"/>
      <c r="X257" s="415"/>
      <c r="Y257" s="415"/>
      <c r="Z257" s="415"/>
      <c r="AA257" s="415"/>
      <c r="AB257" s="415"/>
      <c r="AC257" s="415"/>
      <c r="AD257" s="415"/>
      <c r="AE257" s="415"/>
      <c r="AF257" s="415"/>
      <c r="AG257" s="415"/>
      <c r="AH257" s="415"/>
      <c r="AI257" s="416"/>
      <c r="AL257" s="395"/>
      <c r="AM257" s="395"/>
      <c r="AN257" s="395"/>
      <c r="AO257" s="395"/>
      <c r="AP257" s="395"/>
      <c r="AQ257" s="395"/>
      <c r="AR257" s="395"/>
      <c r="AS257" s="395"/>
      <c r="AT257" s="395"/>
      <c r="AU257" s="395"/>
      <c r="AV257" s="395"/>
      <c r="AW257" s="395"/>
      <c r="AX257" s="395"/>
      <c r="AY257" s="395"/>
      <c r="AZ257" s="395"/>
      <c r="BA257" s="395"/>
      <c r="BB257" s="395"/>
      <c r="BC257" s="395"/>
      <c r="BD257" s="395"/>
      <c r="BE257" s="395"/>
      <c r="BF257" s="395"/>
      <c r="BG257" s="395"/>
    </row>
    <row r="258" spans="2:59" ht="23.1" customHeight="1">
      <c r="B258" s="373"/>
      <c r="C258" s="417"/>
      <c r="D258" s="418"/>
      <c r="E258" s="418"/>
      <c r="F258" s="418"/>
      <c r="G258" s="418"/>
      <c r="H258" s="418"/>
      <c r="I258" s="418"/>
      <c r="J258" s="418"/>
      <c r="K258" s="419"/>
      <c r="L258" s="417"/>
      <c r="M258" s="418"/>
      <c r="N258" s="418"/>
      <c r="O258" s="418"/>
      <c r="P258" s="418"/>
      <c r="Q258" s="418"/>
      <c r="R258" s="418"/>
      <c r="S258" s="418"/>
      <c r="T258" s="418"/>
      <c r="U258" s="418"/>
      <c r="V258" s="418"/>
      <c r="W258" s="418"/>
      <c r="X258" s="418"/>
      <c r="Y258" s="418"/>
      <c r="Z258" s="418"/>
      <c r="AA258" s="418"/>
      <c r="AB258" s="418"/>
      <c r="AC258" s="418"/>
      <c r="AD258" s="418"/>
      <c r="AE258" s="418"/>
      <c r="AF258" s="418"/>
      <c r="AG258" s="418"/>
      <c r="AH258" s="418"/>
      <c r="AI258" s="419"/>
      <c r="AL258" s="395"/>
      <c r="AM258" s="395"/>
      <c r="AN258" s="395"/>
      <c r="AO258" s="395"/>
      <c r="AP258" s="395"/>
      <c r="AQ258" s="395"/>
      <c r="AR258" s="395"/>
      <c r="AS258" s="395"/>
      <c r="AT258" s="395"/>
      <c r="AU258" s="395"/>
      <c r="AV258" s="395"/>
      <c r="AW258" s="395"/>
      <c r="AX258" s="395"/>
      <c r="AY258" s="395"/>
      <c r="AZ258" s="395"/>
      <c r="BA258" s="395"/>
      <c r="BB258" s="395"/>
      <c r="BC258" s="395"/>
      <c r="BD258" s="395"/>
      <c r="BE258" s="395"/>
      <c r="BF258" s="395"/>
      <c r="BG258" s="395"/>
    </row>
    <row r="259" spans="2:59" ht="23.1" customHeight="1">
      <c r="B259" s="373" t="s">
        <v>318</v>
      </c>
      <c r="C259" s="414"/>
      <c r="D259" s="415"/>
      <c r="E259" s="415"/>
      <c r="F259" s="415"/>
      <c r="G259" s="415"/>
      <c r="H259" s="415"/>
      <c r="I259" s="415"/>
      <c r="J259" s="415"/>
      <c r="K259" s="416"/>
      <c r="L259" s="414"/>
      <c r="M259" s="415"/>
      <c r="N259" s="415"/>
      <c r="O259" s="415"/>
      <c r="P259" s="415"/>
      <c r="Q259" s="415"/>
      <c r="R259" s="415"/>
      <c r="S259" s="415"/>
      <c r="T259" s="415"/>
      <c r="U259" s="415"/>
      <c r="V259" s="415"/>
      <c r="W259" s="415"/>
      <c r="X259" s="415"/>
      <c r="Y259" s="415"/>
      <c r="Z259" s="415"/>
      <c r="AA259" s="415"/>
      <c r="AB259" s="415"/>
      <c r="AC259" s="415"/>
      <c r="AD259" s="415"/>
      <c r="AE259" s="415"/>
      <c r="AF259" s="415"/>
      <c r="AG259" s="415"/>
      <c r="AH259" s="415"/>
      <c r="AI259" s="416"/>
      <c r="AL259" s="395"/>
      <c r="AM259" s="395"/>
      <c r="AN259" s="395"/>
      <c r="AO259" s="395"/>
      <c r="AP259" s="395"/>
      <c r="AQ259" s="395"/>
      <c r="AR259" s="395"/>
      <c r="AS259" s="395"/>
      <c r="AT259" s="395"/>
      <c r="AU259" s="395"/>
      <c r="AV259" s="395"/>
      <c r="AW259" s="395"/>
      <c r="AX259" s="395"/>
      <c r="AY259" s="395"/>
      <c r="AZ259" s="395"/>
      <c r="BA259" s="395"/>
      <c r="BB259" s="395"/>
      <c r="BC259" s="395"/>
      <c r="BD259" s="395"/>
      <c r="BE259" s="395"/>
      <c r="BF259" s="395"/>
      <c r="BG259" s="395"/>
    </row>
    <row r="260" spans="2:59" ht="23.1" customHeight="1">
      <c r="B260" s="373"/>
      <c r="C260" s="417"/>
      <c r="D260" s="418"/>
      <c r="E260" s="418"/>
      <c r="F260" s="418"/>
      <c r="G260" s="418"/>
      <c r="H260" s="418"/>
      <c r="I260" s="418"/>
      <c r="J260" s="418"/>
      <c r="K260" s="419"/>
      <c r="L260" s="417"/>
      <c r="M260" s="418"/>
      <c r="N260" s="418"/>
      <c r="O260" s="418"/>
      <c r="P260" s="418"/>
      <c r="Q260" s="418"/>
      <c r="R260" s="418"/>
      <c r="S260" s="418"/>
      <c r="T260" s="418"/>
      <c r="U260" s="418"/>
      <c r="V260" s="418"/>
      <c r="W260" s="418"/>
      <c r="X260" s="418"/>
      <c r="Y260" s="418"/>
      <c r="Z260" s="418"/>
      <c r="AA260" s="418"/>
      <c r="AB260" s="418"/>
      <c r="AC260" s="418"/>
      <c r="AD260" s="418"/>
      <c r="AE260" s="418"/>
      <c r="AF260" s="418"/>
      <c r="AG260" s="418"/>
      <c r="AH260" s="418"/>
      <c r="AI260" s="419"/>
      <c r="AL260" s="395"/>
      <c r="AM260" s="395"/>
      <c r="AN260" s="395"/>
      <c r="AO260" s="395"/>
      <c r="AP260" s="395"/>
      <c r="AQ260" s="395"/>
      <c r="AR260" s="395"/>
      <c r="AS260" s="395"/>
      <c r="AT260" s="395"/>
      <c r="AU260" s="395"/>
      <c r="AV260" s="395"/>
      <c r="AW260" s="395"/>
      <c r="AX260" s="395"/>
      <c r="AY260" s="395"/>
      <c r="AZ260" s="395"/>
      <c r="BA260" s="395"/>
      <c r="BB260" s="395"/>
      <c r="BC260" s="395"/>
      <c r="BD260" s="395"/>
      <c r="BE260" s="395"/>
      <c r="BF260" s="395"/>
      <c r="BG260" s="395"/>
    </row>
    <row r="261" spans="2:59" ht="23.1" customHeight="1">
      <c r="B261" s="373" t="s">
        <v>319</v>
      </c>
      <c r="C261" s="414"/>
      <c r="D261" s="415"/>
      <c r="E261" s="415"/>
      <c r="F261" s="415"/>
      <c r="G261" s="415"/>
      <c r="H261" s="415"/>
      <c r="I261" s="415"/>
      <c r="J261" s="415"/>
      <c r="K261" s="416"/>
      <c r="L261" s="414"/>
      <c r="M261" s="415"/>
      <c r="N261" s="415"/>
      <c r="O261" s="415"/>
      <c r="P261" s="415"/>
      <c r="Q261" s="415"/>
      <c r="R261" s="415"/>
      <c r="S261" s="415"/>
      <c r="T261" s="415"/>
      <c r="U261" s="415"/>
      <c r="V261" s="415"/>
      <c r="W261" s="415"/>
      <c r="X261" s="415"/>
      <c r="Y261" s="415"/>
      <c r="Z261" s="415"/>
      <c r="AA261" s="415"/>
      <c r="AB261" s="415"/>
      <c r="AC261" s="415"/>
      <c r="AD261" s="415"/>
      <c r="AE261" s="415"/>
      <c r="AF261" s="415"/>
      <c r="AG261" s="415"/>
      <c r="AH261" s="415"/>
      <c r="AI261" s="416"/>
      <c r="AL261" s="395"/>
      <c r="AM261" s="395"/>
      <c r="AN261" s="395"/>
      <c r="AO261" s="395"/>
      <c r="AP261" s="395"/>
      <c r="AQ261" s="395"/>
      <c r="AR261" s="395"/>
      <c r="AS261" s="395"/>
      <c r="AT261" s="395"/>
      <c r="AU261" s="395"/>
      <c r="AV261" s="395"/>
      <c r="AW261" s="395"/>
      <c r="AX261" s="395"/>
      <c r="AY261" s="395"/>
      <c r="AZ261" s="395"/>
      <c r="BA261" s="395"/>
      <c r="BB261" s="395"/>
      <c r="BC261" s="395"/>
      <c r="BD261" s="395"/>
      <c r="BE261" s="395"/>
      <c r="BF261" s="395"/>
      <c r="BG261" s="395"/>
    </row>
    <row r="262" spans="2:59" ht="23.1" customHeight="1">
      <c r="B262" s="373"/>
      <c r="C262" s="417"/>
      <c r="D262" s="418"/>
      <c r="E262" s="418"/>
      <c r="F262" s="418"/>
      <c r="G262" s="418"/>
      <c r="H262" s="418"/>
      <c r="I262" s="418"/>
      <c r="J262" s="418"/>
      <c r="K262" s="419"/>
      <c r="L262" s="417"/>
      <c r="M262" s="418"/>
      <c r="N262" s="418"/>
      <c r="O262" s="418"/>
      <c r="P262" s="418"/>
      <c r="Q262" s="418"/>
      <c r="R262" s="418"/>
      <c r="S262" s="418"/>
      <c r="T262" s="418"/>
      <c r="U262" s="418"/>
      <c r="V262" s="418"/>
      <c r="W262" s="418"/>
      <c r="X262" s="418"/>
      <c r="Y262" s="418"/>
      <c r="Z262" s="418"/>
      <c r="AA262" s="418"/>
      <c r="AB262" s="418"/>
      <c r="AC262" s="418"/>
      <c r="AD262" s="418"/>
      <c r="AE262" s="418"/>
      <c r="AF262" s="418"/>
      <c r="AG262" s="418"/>
      <c r="AH262" s="418"/>
      <c r="AI262" s="419"/>
      <c r="AL262" s="395"/>
      <c r="AM262" s="395"/>
      <c r="AN262" s="395"/>
      <c r="AO262" s="395"/>
      <c r="AP262" s="395"/>
      <c r="AQ262" s="395"/>
      <c r="AR262" s="395"/>
      <c r="AS262" s="395"/>
      <c r="AT262" s="395"/>
      <c r="AU262" s="395"/>
      <c r="AV262" s="395"/>
      <c r="AW262" s="395"/>
      <c r="AX262" s="395"/>
      <c r="AY262" s="395"/>
      <c r="AZ262" s="395"/>
      <c r="BA262" s="395"/>
      <c r="BB262" s="395"/>
      <c r="BC262" s="395"/>
      <c r="BD262" s="395"/>
      <c r="BE262" s="395"/>
      <c r="BF262" s="395"/>
      <c r="BG262" s="395"/>
    </row>
    <row r="263" spans="2:59" ht="23.1" customHeight="1"/>
    <row r="264" spans="2:59" ht="23.1" customHeight="1">
      <c r="C264" s="22" t="s">
        <v>418</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row>
    <row r="265" spans="2:59" ht="23.1" customHeight="1">
      <c r="AL265" s="426"/>
      <c r="AM265" s="427"/>
      <c r="AN265" s="427"/>
      <c r="AO265" s="427"/>
      <c r="AP265" s="427"/>
      <c r="AQ265" s="427"/>
      <c r="AR265" s="427"/>
      <c r="AS265" s="427"/>
      <c r="AT265" s="427"/>
      <c r="AU265" s="427"/>
      <c r="AV265" s="427"/>
      <c r="AW265" s="427"/>
      <c r="AX265" s="427"/>
      <c r="AY265" s="427"/>
      <c r="AZ265" s="427"/>
      <c r="BA265" s="427"/>
      <c r="BB265" s="427"/>
      <c r="BC265" s="427"/>
      <c r="BD265" s="427"/>
      <c r="BE265" s="427"/>
      <c r="BF265" s="427"/>
      <c r="BG265" s="428"/>
    </row>
    <row r="266" spans="2:59" ht="23.1" customHeight="1">
      <c r="C266" s="54"/>
      <c r="E266" t="s">
        <v>106</v>
      </c>
      <c r="K266" t="s">
        <v>78</v>
      </c>
      <c r="R266" t="s">
        <v>88</v>
      </c>
      <c r="AL266" s="429"/>
      <c r="AM266" s="430"/>
      <c r="AN266" s="430"/>
      <c r="AO266" s="430"/>
      <c r="AP266" s="430"/>
      <c r="AQ266" s="430"/>
      <c r="AR266" s="430"/>
      <c r="AS266" s="430"/>
      <c r="AT266" s="430"/>
      <c r="AU266" s="430"/>
      <c r="AV266" s="430"/>
      <c r="AW266" s="430"/>
      <c r="AX266" s="430"/>
      <c r="AY266" s="430"/>
      <c r="AZ266" s="430"/>
      <c r="BA266" s="430"/>
      <c r="BB266" s="430"/>
      <c r="BC266" s="430"/>
      <c r="BD266" s="430"/>
      <c r="BE266" s="430"/>
      <c r="BF266" s="430"/>
      <c r="BG266" s="431"/>
    </row>
    <row r="267" spans="2:59" ht="23.1" customHeight="1">
      <c r="E267" t="s">
        <v>59</v>
      </c>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c r="AI267" s="394"/>
      <c r="AL267" s="429"/>
      <c r="AM267" s="430"/>
      <c r="AN267" s="430"/>
      <c r="AO267" s="430"/>
      <c r="AP267" s="430"/>
      <c r="AQ267" s="430"/>
      <c r="AR267" s="430"/>
      <c r="AS267" s="430"/>
      <c r="AT267" s="430"/>
      <c r="AU267" s="430"/>
      <c r="AV267" s="430"/>
      <c r="AW267" s="430"/>
      <c r="AX267" s="430"/>
      <c r="AY267" s="430"/>
      <c r="AZ267" s="430"/>
      <c r="BA267" s="430"/>
      <c r="BB267" s="430"/>
      <c r="BC267" s="430"/>
      <c r="BD267" s="430"/>
      <c r="BE267" s="430"/>
      <c r="BF267" s="430"/>
      <c r="BG267" s="431"/>
    </row>
    <row r="268" spans="2:59" ht="23.1" customHeight="1">
      <c r="AL268" s="429"/>
      <c r="AM268" s="430"/>
      <c r="AN268" s="430"/>
      <c r="AO268" s="430"/>
      <c r="AP268" s="430"/>
      <c r="AQ268" s="430"/>
      <c r="AR268" s="430"/>
      <c r="AS268" s="430"/>
      <c r="AT268" s="430"/>
      <c r="AU268" s="430"/>
      <c r="AV268" s="430"/>
      <c r="AW268" s="430"/>
      <c r="AX268" s="430"/>
      <c r="AY268" s="430"/>
      <c r="AZ268" s="430"/>
      <c r="BA268" s="430"/>
      <c r="BB268" s="430"/>
      <c r="BC268" s="430"/>
      <c r="BD268" s="430"/>
      <c r="BE268" s="430"/>
      <c r="BF268" s="430"/>
      <c r="BG268" s="431"/>
    </row>
    <row r="269" spans="2:59" ht="23.1" customHeight="1">
      <c r="C269" s="22" t="s">
        <v>419</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L269" s="429"/>
      <c r="AM269" s="430"/>
      <c r="AN269" s="430"/>
      <c r="AO269" s="430"/>
      <c r="AP269" s="430"/>
      <c r="AQ269" s="430"/>
      <c r="AR269" s="430"/>
      <c r="AS269" s="430"/>
      <c r="AT269" s="430"/>
      <c r="AU269" s="430"/>
      <c r="AV269" s="430"/>
      <c r="AW269" s="430"/>
      <c r="AX269" s="430"/>
      <c r="AY269" s="430"/>
      <c r="AZ269" s="430"/>
      <c r="BA269" s="430"/>
      <c r="BB269" s="430"/>
      <c r="BC269" s="430"/>
      <c r="BD269" s="430"/>
      <c r="BE269" s="430"/>
      <c r="BF269" s="430"/>
      <c r="BG269" s="431"/>
    </row>
    <row r="270" spans="2:59" ht="23.1" customHeight="1">
      <c r="C270" s="22" t="s">
        <v>51</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L270" s="429"/>
      <c r="AM270" s="430"/>
      <c r="AN270" s="430"/>
      <c r="AO270" s="430"/>
      <c r="AP270" s="430"/>
      <c r="AQ270" s="430"/>
      <c r="AR270" s="430"/>
      <c r="AS270" s="430"/>
      <c r="AT270" s="430"/>
      <c r="AU270" s="430"/>
      <c r="AV270" s="430"/>
      <c r="AW270" s="430"/>
      <c r="AX270" s="430"/>
      <c r="AY270" s="430"/>
      <c r="AZ270" s="430"/>
      <c r="BA270" s="430"/>
      <c r="BB270" s="430"/>
      <c r="BC270" s="430"/>
      <c r="BD270" s="430"/>
      <c r="BE270" s="430"/>
      <c r="BF270" s="430"/>
      <c r="BG270" s="431"/>
    </row>
    <row r="271" spans="2:59" ht="23.1" customHeight="1">
      <c r="C271" s="23" t="s">
        <v>52</v>
      </c>
      <c r="AL271" s="429"/>
      <c r="AM271" s="430"/>
      <c r="AN271" s="430"/>
      <c r="AO271" s="430"/>
      <c r="AP271" s="430"/>
      <c r="AQ271" s="430"/>
      <c r="AR271" s="430"/>
      <c r="AS271" s="430"/>
      <c r="AT271" s="430"/>
      <c r="AU271" s="430"/>
      <c r="AV271" s="430"/>
      <c r="AW271" s="430"/>
      <c r="AX271" s="430"/>
      <c r="AY271" s="430"/>
      <c r="AZ271" s="430"/>
      <c r="BA271" s="430"/>
      <c r="BB271" s="430"/>
      <c r="BC271" s="430"/>
      <c r="BD271" s="430"/>
      <c r="BE271" s="430"/>
      <c r="BF271" s="430"/>
      <c r="BG271" s="431"/>
    </row>
    <row r="272" spans="2:59" ht="23.1" customHeight="1">
      <c r="D272" s="53"/>
      <c r="E272" t="s">
        <v>61</v>
      </c>
      <c r="H272" s="53"/>
      <c r="I272" t="s">
        <v>79</v>
      </c>
      <c r="P272" s="53"/>
      <c r="Q272" t="s">
        <v>89</v>
      </c>
      <c r="U272" s="53"/>
      <c r="V272" t="s">
        <v>102</v>
      </c>
      <c r="AL272" s="429"/>
      <c r="AM272" s="430"/>
      <c r="AN272" s="430"/>
      <c r="AO272" s="430"/>
      <c r="AP272" s="430"/>
      <c r="AQ272" s="430"/>
      <c r="AR272" s="430"/>
      <c r="AS272" s="430"/>
      <c r="AT272" s="430"/>
      <c r="AU272" s="430"/>
      <c r="AV272" s="430"/>
      <c r="AW272" s="430"/>
      <c r="AX272" s="430"/>
      <c r="AY272" s="430"/>
      <c r="AZ272" s="430"/>
      <c r="BA272" s="430"/>
      <c r="BB272" s="430"/>
      <c r="BC272" s="430"/>
      <c r="BD272" s="430"/>
      <c r="BE272" s="430"/>
      <c r="BF272" s="430"/>
      <c r="BG272" s="431"/>
    </row>
    <row r="273" spans="3:59" ht="23.1" customHeight="1">
      <c r="D273" s="53"/>
      <c r="E273" t="s">
        <v>105</v>
      </c>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c r="AI273" s="394"/>
      <c r="AL273" s="429"/>
      <c r="AM273" s="430"/>
      <c r="AN273" s="430"/>
      <c r="AO273" s="430"/>
      <c r="AP273" s="430"/>
      <c r="AQ273" s="430"/>
      <c r="AR273" s="430"/>
      <c r="AS273" s="430"/>
      <c r="AT273" s="430"/>
      <c r="AU273" s="430"/>
      <c r="AV273" s="430"/>
      <c r="AW273" s="430"/>
      <c r="AX273" s="430"/>
      <c r="AY273" s="430"/>
      <c r="AZ273" s="430"/>
      <c r="BA273" s="430"/>
      <c r="BB273" s="430"/>
      <c r="BC273" s="430"/>
      <c r="BD273" s="430"/>
      <c r="BE273" s="430"/>
      <c r="BF273" s="430"/>
      <c r="BG273" s="431"/>
    </row>
    <row r="274" spans="3:59" ht="23.1" customHeight="1">
      <c r="C274" s="23" t="s">
        <v>53</v>
      </c>
      <c r="AL274" s="429"/>
      <c r="AM274" s="430"/>
      <c r="AN274" s="430"/>
      <c r="AO274" s="430"/>
      <c r="AP274" s="430"/>
      <c r="AQ274" s="430"/>
      <c r="AR274" s="430"/>
      <c r="AS274" s="430"/>
      <c r="AT274" s="430"/>
      <c r="AU274" s="430"/>
      <c r="AV274" s="430"/>
      <c r="AW274" s="430"/>
      <c r="AX274" s="430"/>
      <c r="AY274" s="430"/>
      <c r="AZ274" s="430"/>
      <c r="BA274" s="430"/>
      <c r="BB274" s="430"/>
      <c r="BC274" s="430"/>
      <c r="BD274" s="430"/>
      <c r="BE274" s="430"/>
      <c r="BF274" s="430"/>
      <c r="BG274" s="431"/>
    </row>
    <row r="275" spans="3:59" ht="23.1" customHeight="1">
      <c r="D275" s="53"/>
      <c r="E275" t="s">
        <v>62</v>
      </c>
      <c r="L275" s="53"/>
      <c r="M275" t="s">
        <v>80</v>
      </c>
      <c r="X275" s="53"/>
      <c r="Y275" t="s">
        <v>90</v>
      </c>
      <c r="AL275" s="429"/>
      <c r="AM275" s="430"/>
      <c r="AN275" s="430"/>
      <c r="AO275" s="430"/>
      <c r="AP275" s="430"/>
      <c r="AQ275" s="430"/>
      <c r="AR275" s="430"/>
      <c r="AS275" s="430"/>
      <c r="AT275" s="430"/>
      <c r="AU275" s="430"/>
      <c r="AV275" s="430"/>
      <c r="AW275" s="430"/>
      <c r="AX275" s="430"/>
      <c r="AY275" s="430"/>
      <c r="AZ275" s="430"/>
      <c r="BA275" s="430"/>
      <c r="BB275" s="430"/>
      <c r="BC275" s="430"/>
      <c r="BD275" s="430"/>
      <c r="BE275" s="430"/>
      <c r="BF275" s="430"/>
      <c r="BG275" s="431"/>
    </row>
    <row r="276" spans="3:59" ht="23.1" customHeight="1">
      <c r="D276" s="53"/>
      <c r="E276" t="s">
        <v>60</v>
      </c>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c r="AI276" s="394"/>
      <c r="AL276" s="429"/>
      <c r="AM276" s="430"/>
      <c r="AN276" s="430"/>
      <c r="AO276" s="430"/>
      <c r="AP276" s="430"/>
      <c r="AQ276" s="430"/>
      <c r="AR276" s="430"/>
      <c r="AS276" s="430"/>
      <c r="AT276" s="430"/>
      <c r="AU276" s="430"/>
      <c r="AV276" s="430"/>
      <c r="AW276" s="430"/>
      <c r="AX276" s="430"/>
      <c r="AY276" s="430"/>
      <c r="AZ276" s="430"/>
      <c r="BA276" s="430"/>
      <c r="BB276" s="430"/>
      <c r="BC276" s="430"/>
      <c r="BD276" s="430"/>
      <c r="BE276" s="430"/>
      <c r="BF276" s="430"/>
      <c r="BG276" s="431"/>
    </row>
    <row r="277" spans="3:59" ht="23.1" customHeight="1">
      <c r="C277" s="23" t="s">
        <v>54</v>
      </c>
      <c r="AL277" s="429"/>
      <c r="AM277" s="430"/>
      <c r="AN277" s="430"/>
      <c r="AO277" s="430"/>
      <c r="AP277" s="430"/>
      <c r="AQ277" s="430"/>
      <c r="AR277" s="430"/>
      <c r="AS277" s="430"/>
      <c r="AT277" s="430"/>
      <c r="AU277" s="430"/>
      <c r="AV277" s="430"/>
      <c r="AW277" s="430"/>
      <c r="AX277" s="430"/>
      <c r="AY277" s="430"/>
      <c r="AZ277" s="430"/>
      <c r="BA277" s="430"/>
      <c r="BB277" s="430"/>
      <c r="BC277" s="430"/>
      <c r="BD277" s="430"/>
      <c r="BE277" s="430"/>
      <c r="BF277" s="430"/>
      <c r="BG277" s="431"/>
    </row>
    <row r="278" spans="3:59" ht="23.1" customHeight="1">
      <c r="H278" s="170" t="str">
        <f>Year3&amp;"年度"</f>
        <v>2023年度</v>
      </c>
      <c r="I278" s="170"/>
      <c r="J278" s="170"/>
      <c r="K278" s="170"/>
      <c r="L278" s="420"/>
      <c r="M278" s="420"/>
      <c r="N278" s="420"/>
      <c r="O278" s="420"/>
      <c r="P278" s="420"/>
      <c r="Q278" s="45" t="s">
        <v>34</v>
      </c>
      <c r="R278" s="170" t="str">
        <f>Year2&amp;"年度"</f>
        <v>2024年度</v>
      </c>
      <c r="S278" s="170"/>
      <c r="T278" s="170"/>
      <c r="U278" s="170"/>
      <c r="V278" s="420"/>
      <c r="W278" s="420"/>
      <c r="X278" s="420"/>
      <c r="Y278" s="420"/>
      <c r="Z278" s="420"/>
      <c r="AA278" s="45" t="s">
        <v>34</v>
      </c>
      <c r="AL278" s="429"/>
      <c r="AM278" s="430"/>
      <c r="AN278" s="430"/>
      <c r="AO278" s="430"/>
      <c r="AP278" s="430"/>
      <c r="AQ278" s="430"/>
      <c r="AR278" s="430"/>
      <c r="AS278" s="430"/>
      <c r="AT278" s="430"/>
      <c r="AU278" s="430"/>
      <c r="AV278" s="430"/>
      <c r="AW278" s="430"/>
      <c r="AX278" s="430"/>
      <c r="AY278" s="430"/>
      <c r="AZ278" s="430"/>
      <c r="BA278" s="430"/>
      <c r="BB278" s="430"/>
      <c r="BC278" s="430"/>
      <c r="BD278" s="430"/>
      <c r="BE278" s="430"/>
      <c r="BF278" s="430"/>
      <c r="BG278" s="431"/>
    </row>
    <row r="279" spans="3:59" ht="23.1" customHeight="1">
      <c r="H279" s="1" t="s">
        <v>503</v>
      </c>
      <c r="AL279" s="429"/>
      <c r="AM279" s="430"/>
      <c r="AN279" s="430"/>
      <c r="AO279" s="430"/>
      <c r="AP279" s="430"/>
      <c r="AQ279" s="430"/>
      <c r="AR279" s="430"/>
      <c r="AS279" s="430"/>
      <c r="AT279" s="430"/>
      <c r="AU279" s="430"/>
      <c r="AV279" s="430"/>
      <c r="AW279" s="430"/>
      <c r="AX279" s="430"/>
      <c r="AY279" s="430"/>
      <c r="AZ279" s="430"/>
      <c r="BA279" s="430"/>
      <c r="BB279" s="430"/>
      <c r="BC279" s="430"/>
      <c r="BD279" s="430"/>
      <c r="BE279" s="430"/>
      <c r="BF279" s="430"/>
      <c r="BG279" s="431"/>
    </row>
    <row r="280" spans="3:59" ht="23.1" customHeight="1">
      <c r="F280" s="321" t="s">
        <v>13</v>
      </c>
      <c r="G280" s="32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c r="AG280" s="451"/>
      <c r="AH280" s="451"/>
      <c r="AI280" s="451"/>
      <c r="AL280" s="429"/>
      <c r="AM280" s="430"/>
      <c r="AN280" s="430"/>
      <c r="AO280" s="430"/>
      <c r="AP280" s="430"/>
      <c r="AQ280" s="430"/>
      <c r="AR280" s="430"/>
      <c r="AS280" s="430"/>
      <c r="AT280" s="430"/>
      <c r="AU280" s="430"/>
      <c r="AV280" s="430"/>
      <c r="AW280" s="430"/>
      <c r="AX280" s="430"/>
      <c r="AY280" s="430"/>
      <c r="AZ280" s="430"/>
      <c r="BA280" s="430"/>
      <c r="BB280" s="430"/>
      <c r="BC280" s="430"/>
      <c r="BD280" s="430"/>
      <c r="BE280" s="430"/>
      <c r="BF280" s="430"/>
      <c r="BG280" s="431"/>
    </row>
    <row r="281" spans="3:59" ht="23.1" customHeight="1">
      <c r="H281" s="451"/>
      <c r="I281" s="45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c r="AG281" s="451"/>
      <c r="AH281" s="451"/>
      <c r="AI281" s="451"/>
      <c r="AL281" s="429"/>
      <c r="AM281" s="430"/>
      <c r="AN281" s="430"/>
      <c r="AO281" s="430"/>
      <c r="AP281" s="430"/>
      <c r="AQ281" s="430"/>
      <c r="AR281" s="430"/>
      <c r="AS281" s="430"/>
      <c r="AT281" s="430"/>
      <c r="AU281" s="430"/>
      <c r="AV281" s="430"/>
      <c r="AW281" s="430"/>
      <c r="AX281" s="430"/>
      <c r="AY281" s="430"/>
      <c r="AZ281" s="430"/>
      <c r="BA281" s="430"/>
      <c r="BB281" s="430"/>
      <c r="BC281" s="430"/>
      <c r="BD281" s="430"/>
      <c r="BE281" s="430"/>
      <c r="BF281" s="430"/>
      <c r="BG281" s="431"/>
    </row>
    <row r="282" spans="3:59" ht="23.1" customHeight="1">
      <c r="C282" s="23" t="s">
        <v>527</v>
      </c>
      <c r="AL282" s="429"/>
      <c r="AM282" s="430"/>
      <c r="AN282" s="430"/>
      <c r="AO282" s="430"/>
      <c r="AP282" s="430"/>
      <c r="AQ282" s="430"/>
      <c r="AR282" s="430"/>
      <c r="AS282" s="430"/>
      <c r="AT282" s="430"/>
      <c r="AU282" s="430"/>
      <c r="AV282" s="430"/>
      <c r="AW282" s="430"/>
      <c r="AX282" s="430"/>
      <c r="AY282" s="430"/>
      <c r="AZ282" s="430"/>
      <c r="BA282" s="430"/>
      <c r="BB282" s="430"/>
      <c r="BC282" s="430"/>
      <c r="BD282" s="430"/>
      <c r="BE282" s="430"/>
      <c r="BF282" s="430"/>
      <c r="BG282" s="431"/>
    </row>
    <row r="283" spans="3:59" ht="23.1" customHeight="1">
      <c r="C283" s="450"/>
      <c r="D283" s="450"/>
      <c r="E283" s="450"/>
      <c r="F283" s="450"/>
      <c r="G283" s="450"/>
      <c r="H283" s="450"/>
      <c r="I283" s="450"/>
      <c r="J283" s="450"/>
      <c r="K283" s="450"/>
      <c r="L283" s="450"/>
      <c r="M283" s="450"/>
      <c r="N283" s="450"/>
      <c r="O283" s="450"/>
      <c r="P283" s="450"/>
      <c r="Q283" s="450"/>
      <c r="R283" s="450"/>
      <c r="S283" s="450"/>
      <c r="T283" s="450"/>
      <c r="U283" s="450"/>
      <c r="V283" s="450"/>
      <c r="W283" s="450"/>
      <c r="X283" s="450"/>
      <c r="Y283" s="450"/>
      <c r="Z283" s="450"/>
      <c r="AA283" s="450"/>
      <c r="AB283" s="450"/>
      <c r="AC283" s="450"/>
      <c r="AD283" s="450"/>
      <c r="AE283" s="450"/>
      <c r="AF283" s="450"/>
      <c r="AG283" s="450"/>
      <c r="AH283" s="450"/>
      <c r="AI283" s="450"/>
      <c r="AL283" s="429"/>
      <c r="AM283" s="430"/>
      <c r="AN283" s="430"/>
      <c r="AO283" s="430"/>
      <c r="AP283" s="430"/>
      <c r="AQ283" s="430"/>
      <c r="AR283" s="430"/>
      <c r="AS283" s="430"/>
      <c r="AT283" s="430"/>
      <c r="AU283" s="430"/>
      <c r="AV283" s="430"/>
      <c r="AW283" s="430"/>
      <c r="AX283" s="430"/>
      <c r="AY283" s="430"/>
      <c r="AZ283" s="430"/>
      <c r="BA283" s="430"/>
      <c r="BB283" s="430"/>
      <c r="BC283" s="430"/>
      <c r="BD283" s="430"/>
      <c r="BE283" s="430"/>
      <c r="BF283" s="430"/>
      <c r="BG283" s="431"/>
    </row>
    <row r="284" spans="3:59" ht="23.1" customHeight="1">
      <c r="C284" s="450"/>
      <c r="D284" s="450"/>
      <c r="E284" s="450"/>
      <c r="F284" s="450"/>
      <c r="G284" s="450"/>
      <c r="H284" s="450"/>
      <c r="I284" s="450"/>
      <c r="J284" s="450"/>
      <c r="K284" s="450"/>
      <c r="L284" s="450"/>
      <c r="M284" s="450"/>
      <c r="N284" s="450"/>
      <c r="O284" s="450"/>
      <c r="P284" s="450"/>
      <c r="Q284" s="450"/>
      <c r="R284" s="450"/>
      <c r="S284" s="450"/>
      <c r="T284" s="450"/>
      <c r="U284" s="450"/>
      <c r="V284" s="450"/>
      <c r="W284" s="450"/>
      <c r="X284" s="450"/>
      <c r="Y284" s="450"/>
      <c r="Z284" s="450"/>
      <c r="AA284" s="450"/>
      <c r="AB284" s="450"/>
      <c r="AC284" s="450"/>
      <c r="AD284" s="450"/>
      <c r="AE284" s="450"/>
      <c r="AF284" s="450"/>
      <c r="AG284" s="450"/>
      <c r="AH284" s="450"/>
      <c r="AI284" s="450"/>
      <c r="AL284" s="432"/>
      <c r="AM284" s="433"/>
      <c r="AN284" s="433"/>
      <c r="AO284" s="433"/>
      <c r="AP284" s="433"/>
      <c r="AQ284" s="433"/>
      <c r="AR284" s="433"/>
      <c r="AS284" s="433"/>
      <c r="AT284" s="433"/>
      <c r="AU284" s="433"/>
      <c r="AV284" s="433"/>
      <c r="AW284" s="433"/>
      <c r="AX284" s="433"/>
      <c r="AY284" s="433"/>
      <c r="AZ284" s="433"/>
      <c r="BA284" s="433"/>
      <c r="BB284" s="433"/>
      <c r="BC284" s="433"/>
      <c r="BD284" s="433"/>
      <c r="BE284" s="433"/>
      <c r="BF284" s="433"/>
      <c r="BG284" s="434"/>
    </row>
    <row r="285" spans="3:59" ht="23.1" customHeight="1"/>
    <row r="286" spans="3:59" ht="23.1" customHeight="1">
      <c r="C286" s="22" t="s">
        <v>63</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row>
    <row r="287" spans="3:59" ht="23.1" customHeight="1">
      <c r="AL287" s="395"/>
      <c r="AM287" s="395"/>
      <c r="AN287" s="395"/>
      <c r="AO287" s="395"/>
      <c r="AP287" s="395"/>
      <c r="AQ287" s="395"/>
      <c r="AR287" s="395"/>
      <c r="AS287" s="395"/>
      <c r="AT287" s="395"/>
      <c r="AU287" s="395"/>
      <c r="AV287" s="395"/>
      <c r="AW287" s="395"/>
      <c r="AX287" s="395"/>
      <c r="AY287" s="395"/>
      <c r="AZ287" s="395"/>
      <c r="BA287" s="395"/>
      <c r="BB287" s="395"/>
      <c r="BC287" s="395"/>
      <c r="BD287" s="395"/>
      <c r="BE287" s="395"/>
      <c r="BF287" s="395"/>
      <c r="BG287" s="395"/>
    </row>
    <row r="288" spans="3:59" ht="23.1" customHeight="1">
      <c r="C288" s="54"/>
      <c r="E288" t="s">
        <v>420</v>
      </c>
      <c r="K288" t="s">
        <v>81</v>
      </c>
      <c r="R288" t="s">
        <v>91</v>
      </c>
      <c r="AL288" s="395"/>
      <c r="AM288" s="395"/>
      <c r="AN288" s="395"/>
      <c r="AO288" s="395"/>
      <c r="AP288" s="395"/>
      <c r="AQ288" s="395"/>
      <c r="AR288" s="395"/>
      <c r="AS288" s="395"/>
      <c r="AT288" s="395"/>
      <c r="AU288" s="395"/>
      <c r="AV288" s="395"/>
      <c r="AW288" s="395"/>
      <c r="AX288" s="395"/>
      <c r="AY288" s="395"/>
      <c r="AZ288" s="395"/>
      <c r="BA288" s="395"/>
      <c r="BB288" s="395"/>
      <c r="BC288" s="395"/>
      <c r="BD288" s="395"/>
      <c r="BE288" s="395"/>
      <c r="BF288" s="395"/>
      <c r="BG288" s="395"/>
    </row>
    <row r="289" spans="3:59" ht="23.1" customHeight="1">
      <c r="E289" t="s">
        <v>59</v>
      </c>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c r="AI289" s="394"/>
      <c r="AL289" s="395"/>
      <c r="AM289" s="395"/>
      <c r="AN289" s="395"/>
      <c r="AO289" s="395"/>
      <c r="AP289" s="395"/>
      <c r="AQ289" s="395"/>
      <c r="AR289" s="395"/>
      <c r="AS289" s="395"/>
      <c r="AT289" s="395"/>
      <c r="AU289" s="395"/>
      <c r="AV289" s="395"/>
      <c r="AW289" s="395"/>
      <c r="AX289" s="395"/>
      <c r="AY289" s="395"/>
      <c r="AZ289" s="395"/>
      <c r="BA289" s="395"/>
      <c r="BB289" s="395"/>
      <c r="BC289" s="395"/>
      <c r="BD289" s="395"/>
      <c r="BE289" s="395"/>
      <c r="BF289" s="395"/>
      <c r="BG289" s="395"/>
    </row>
    <row r="290" spans="3:59" ht="23.1" customHeight="1">
      <c r="AL290" s="395"/>
      <c r="AM290" s="395"/>
      <c r="AN290" s="395"/>
      <c r="AO290" s="395"/>
      <c r="AP290" s="395"/>
      <c r="AQ290" s="395"/>
      <c r="AR290" s="395"/>
      <c r="AS290" s="395"/>
      <c r="AT290" s="395"/>
      <c r="AU290" s="395"/>
      <c r="AV290" s="395"/>
      <c r="AW290" s="395"/>
      <c r="AX290" s="395"/>
      <c r="AY290" s="395"/>
      <c r="AZ290" s="395"/>
      <c r="BA290" s="395"/>
      <c r="BB290" s="395"/>
      <c r="BC290" s="395"/>
      <c r="BD290" s="395"/>
      <c r="BE290" s="395"/>
      <c r="BF290" s="395"/>
      <c r="BG290" s="395"/>
    </row>
    <row r="291" spans="3:59" ht="23.1" customHeight="1">
      <c r="C291" s="22" t="s">
        <v>64</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L291" s="395"/>
      <c r="AM291" s="395"/>
      <c r="AN291" s="395"/>
      <c r="AO291" s="395"/>
      <c r="AP291" s="395"/>
      <c r="AQ291" s="395"/>
      <c r="AR291" s="395"/>
      <c r="AS291" s="395"/>
      <c r="AT291" s="395"/>
      <c r="AU291" s="395"/>
      <c r="AV291" s="395"/>
      <c r="AW291" s="395"/>
      <c r="AX291" s="395"/>
      <c r="AY291" s="395"/>
      <c r="AZ291" s="395"/>
      <c r="BA291" s="395"/>
      <c r="BB291" s="395"/>
      <c r="BC291" s="395"/>
      <c r="BD291" s="395"/>
      <c r="BE291" s="395"/>
      <c r="BF291" s="395"/>
      <c r="BG291" s="395"/>
    </row>
    <row r="292" spans="3:59" ht="23.1" customHeight="1">
      <c r="C292" s="22" t="s">
        <v>55</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L292" s="395"/>
      <c r="AM292" s="395"/>
      <c r="AN292" s="395"/>
      <c r="AO292" s="395"/>
      <c r="AP292" s="395"/>
      <c r="AQ292" s="395"/>
      <c r="AR292" s="395"/>
      <c r="AS292" s="395"/>
      <c r="AT292" s="395"/>
      <c r="AU292" s="395"/>
      <c r="AV292" s="395"/>
      <c r="AW292" s="395"/>
      <c r="AX292" s="395"/>
      <c r="AY292" s="395"/>
      <c r="AZ292" s="395"/>
      <c r="BA292" s="395"/>
      <c r="BB292" s="395"/>
      <c r="BC292" s="395"/>
      <c r="BD292" s="395"/>
      <c r="BE292" s="395"/>
      <c r="BF292" s="395"/>
      <c r="BG292" s="395"/>
    </row>
    <row r="293" spans="3:59" ht="23.1" customHeight="1">
      <c r="C293" s="23" t="s">
        <v>56</v>
      </c>
      <c r="AL293" s="395"/>
      <c r="AM293" s="395"/>
      <c r="AN293" s="395"/>
      <c r="AO293" s="395"/>
      <c r="AP293" s="395"/>
      <c r="AQ293" s="395"/>
      <c r="AR293" s="395"/>
      <c r="AS293" s="395"/>
      <c r="AT293" s="395"/>
      <c r="AU293" s="395"/>
      <c r="AV293" s="395"/>
      <c r="AW293" s="395"/>
      <c r="AX293" s="395"/>
      <c r="AY293" s="395"/>
      <c r="AZ293" s="395"/>
      <c r="BA293" s="395"/>
      <c r="BB293" s="395"/>
      <c r="BC293" s="395"/>
      <c r="BD293" s="395"/>
      <c r="BE293" s="395"/>
      <c r="BF293" s="395"/>
      <c r="BG293" s="395"/>
    </row>
    <row r="294" spans="3:59" ht="23.1" customHeight="1">
      <c r="D294" s="53"/>
      <c r="E294" t="s">
        <v>65</v>
      </c>
      <c r="M294" s="53"/>
      <c r="N294" t="s">
        <v>82</v>
      </c>
      <c r="X294" s="53"/>
      <c r="Y294" t="s">
        <v>123</v>
      </c>
      <c r="AL294" s="395"/>
      <c r="AM294" s="395"/>
      <c r="AN294" s="395"/>
      <c r="AO294" s="395"/>
      <c r="AP294" s="395"/>
      <c r="AQ294" s="395"/>
      <c r="AR294" s="395"/>
      <c r="AS294" s="395"/>
      <c r="AT294" s="395"/>
      <c r="AU294" s="395"/>
      <c r="AV294" s="395"/>
      <c r="AW294" s="395"/>
      <c r="AX294" s="395"/>
      <c r="AY294" s="395"/>
      <c r="AZ294" s="395"/>
      <c r="BA294" s="395"/>
      <c r="BB294" s="395"/>
      <c r="BC294" s="395"/>
      <c r="BD294" s="395"/>
      <c r="BE294" s="395"/>
      <c r="BF294" s="395"/>
      <c r="BG294" s="395"/>
    </row>
    <row r="295" spans="3:59" ht="23.1" customHeight="1">
      <c r="D295" s="53"/>
      <c r="E295" t="s">
        <v>60</v>
      </c>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c r="AI295" s="394"/>
      <c r="AL295" s="395"/>
      <c r="AM295" s="395"/>
      <c r="AN295" s="395"/>
      <c r="AO295" s="395"/>
      <c r="AP295" s="395"/>
      <c r="AQ295" s="395"/>
      <c r="AR295" s="395"/>
      <c r="AS295" s="395"/>
      <c r="AT295" s="395"/>
      <c r="AU295" s="395"/>
      <c r="AV295" s="395"/>
      <c r="AW295" s="395"/>
      <c r="AX295" s="395"/>
      <c r="AY295" s="395"/>
      <c r="AZ295" s="395"/>
      <c r="BA295" s="395"/>
      <c r="BB295" s="395"/>
      <c r="BC295" s="395"/>
      <c r="BD295" s="395"/>
      <c r="BE295" s="395"/>
      <c r="BF295" s="395"/>
      <c r="BG295" s="395"/>
    </row>
    <row r="296" spans="3:59" ht="23.1" customHeight="1">
      <c r="C296" s="23" t="s">
        <v>57</v>
      </c>
      <c r="AL296" s="395"/>
      <c r="AM296" s="395"/>
      <c r="AN296" s="395"/>
      <c r="AO296" s="395"/>
      <c r="AP296" s="395"/>
      <c r="AQ296" s="395"/>
      <c r="AR296" s="395"/>
      <c r="AS296" s="395"/>
      <c r="AT296" s="395"/>
      <c r="AU296" s="395"/>
      <c r="AV296" s="395"/>
      <c r="AW296" s="395"/>
      <c r="AX296" s="395"/>
      <c r="AY296" s="395"/>
      <c r="AZ296" s="395"/>
      <c r="BA296" s="395"/>
      <c r="BB296" s="395"/>
      <c r="BC296" s="395"/>
      <c r="BD296" s="395"/>
      <c r="BE296" s="395"/>
      <c r="BF296" s="395"/>
      <c r="BG296" s="395"/>
    </row>
    <row r="297" spans="3:59" ht="23.1" customHeight="1">
      <c r="D297" s="53"/>
      <c r="E297" t="s">
        <v>66</v>
      </c>
      <c r="L297" s="53"/>
      <c r="M297" t="s">
        <v>83</v>
      </c>
      <c r="AL297" s="395"/>
      <c r="AM297" s="395"/>
      <c r="AN297" s="395"/>
      <c r="AO297" s="395"/>
      <c r="AP297" s="395"/>
      <c r="AQ297" s="395"/>
      <c r="AR297" s="395"/>
      <c r="AS297" s="395"/>
      <c r="AT297" s="395"/>
      <c r="AU297" s="395"/>
      <c r="AV297" s="395"/>
      <c r="AW297" s="395"/>
      <c r="AX297" s="395"/>
      <c r="AY297" s="395"/>
      <c r="AZ297" s="395"/>
      <c r="BA297" s="395"/>
      <c r="BB297" s="395"/>
      <c r="BC297" s="395"/>
      <c r="BD297" s="395"/>
      <c r="BE297" s="395"/>
      <c r="BF297" s="395"/>
      <c r="BG297" s="395"/>
    </row>
    <row r="298" spans="3:59" ht="23.1" customHeight="1">
      <c r="D298" s="53"/>
      <c r="E298" t="s">
        <v>92</v>
      </c>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c r="AI298" s="394"/>
      <c r="AL298" s="395"/>
      <c r="AM298" s="395"/>
      <c r="AN298" s="395"/>
      <c r="AO298" s="395"/>
      <c r="AP298" s="395"/>
      <c r="AQ298" s="395"/>
      <c r="AR298" s="395"/>
      <c r="AS298" s="395"/>
      <c r="AT298" s="395"/>
      <c r="AU298" s="395"/>
      <c r="AV298" s="395"/>
      <c r="AW298" s="395"/>
      <c r="AX298" s="395"/>
      <c r="AY298" s="395"/>
      <c r="AZ298" s="395"/>
      <c r="BA298" s="395"/>
      <c r="BB298" s="395"/>
      <c r="BC298" s="395"/>
      <c r="BD298" s="395"/>
      <c r="BE298" s="395"/>
      <c r="BF298" s="395"/>
      <c r="BG298" s="395"/>
    </row>
    <row r="299" spans="3:59" ht="23.1" customHeight="1">
      <c r="D299" s="53"/>
      <c r="E299" t="s">
        <v>103</v>
      </c>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c r="AI299" s="394"/>
      <c r="AL299" s="395"/>
      <c r="AM299" s="395"/>
      <c r="AN299" s="395"/>
      <c r="AO299" s="395"/>
      <c r="AP299" s="395"/>
      <c r="AQ299" s="395"/>
      <c r="AR299" s="395"/>
      <c r="AS299" s="395"/>
      <c r="AT299" s="395"/>
      <c r="AU299" s="395"/>
      <c r="AV299" s="395"/>
      <c r="AW299" s="395"/>
      <c r="AX299" s="395"/>
      <c r="AY299" s="395"/>
      <c r="AZ299" s="395"/>
      <c r="BA299" s="395"/>
      <c r="BB299" s="395"/>
      <c r="BC299" s="395"/>
      <c r="BD299" s="395"/>
      <c r="BE299" s="395"/>
      <c r="BF299" s="395"/>
      <c r="BG299" s="395"/>
    </row>
    <row r="300" spans="3:59" ht="23.1" customHeight="1">
      <c r="D300" s="53"/>
      <c r="E300" t="s">
        <v>107</v>
      </c>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c r="AI300" s="394"/>
      <c r="AL300" s="395"/>
      <c r="AM300" s="395"/>
      <c r="AN300" s="395"/>
      <c r="AO300" s="395"/>
      <c r="AP300" s="395"/>
      <c r="AQ300" s="395"/>
      <c r="AR300" s="395"/>
      <c r="AS300" s="395"/>
      <c r="AT300" s="395"/>
      <c r="AU300" s="395"/>
      <c r="AV300" s="395"/>
      <c r="AW300" s="395"/>
      <c r="AX300" s="395"/>
      <c r="AY300" s="395"/>
      <c r="AZ300" s="395"/>
      <c r="BA300" s="395"/>
      <c r="BB300" s="395"/>
      <c r="BC300" s="395"/>
      <c r="BD300" s="395"/>
      <c r="BE300" s="395"/>
      <c r="BF300" s="395"/>
      <c r="BG300" s="395"/>
    </row>
    <row r="301" spans="3:59" ht="23.1" customHeight="1">
      <c r="D301" s="53"/>
      <c r="E301" t="s">
        <v>108</v>
      </c>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c r="AI301" s="394"/>
      <c r="AL301" s="395"/>
      <c r="AM301" s="395"/>
      <c r="AN301" s="395"/>
      <c r="AO301" s="395"/>
      <c r="AP301" s="395"/>
      <c r="AQ301" s="395"/>
      <c r="AR301" s="395"/>
      <c r="AS301" s="395"/>
      <c r="AT301" s="395"/>
      <c r="AU301" s="395"/>
      <c r="AV301" s="395"/>
      <c r="AW301" s="395"/>
      <c r="AX301" s="395"/>
      <c r="AY301" s="395"/>
      <c r="AZ301" s="395"/>
      <c r="BA301" s="395"/>
      <c r="BB301" s="395"/>
      <c r="BC301" s="395"/>
      <c r="BD301" s="395"/>
      <c r="BE301" s="395"/>
      <c r="BF301" s="395"/>
      <c r="BG301" s="395"/>
    </row>
    <row r="302" spans="3:59" ht="23.1" customHeight="1">
      <c r="C302" s="23" t="s">
        <v>527</v>
      </c>
      <c r="AL302" s="395"/>
      <c r="AM302" s="395"/>
      <c r="AN302" s="395"/>
      <c r="AO302" s="395"/>
      <c r="AP302" s="395"/>
      <c r="AQ302" s="395"/>
      <c r="AR302" s="395"/>
      <c r="AS302" s="395"/>
      <c r="AT302" s="395"/>
      <c r="AU302" s="395"/>
      <c r="AV302" s="395"/>
      <c r="AW302" s="395"/>
      <c r="AX302" s="395"/>
      <c r="AY302" s="395"/>
      <c r="AZ302" s="395"/>
      <c r="BA302" s="395"/>
      <c r="BB302" s="395"/>
      <c r="BC302" s="395"/>
      <c r="BD302" s="395"/>
      <c r="BE302" s="395"/>
      <c r="BF302" s="395"/>
      <c r="BG302" s="395"/>
    </row>
    <row r="303" spans="3:59" ht="23.1" customHeight="1">
      <c r="C303" s="450"/>
      <c r="D303" s="450"/>
      <c r="E303" s="450"/>
      <c r="F303" s="450"/>
      <c r="G303" s="450"/>
      <c r="H303" s="450"/>
      <c r="I303" s="450"/>
      <c r="J303" s="450"/>
      <c r="K303" s="450"/>
      <c r="L303" s="450"/>
      <c r="M303" s="450"/>
      <c r="N303" s="450"/>
      <c r="O303" s="450"/>
      <c r="P303" s="450"/>
      <c r="Q303" s="450"/>
      <c r="R303" s="450"/>
      <c r="S303" s="450"/>
      <c r="T303" s="450"/>
      <c r="U303" s="450"/>
      <c r="V303" s="450"/>
      <c r="W303" s="450"/>
      <c r="X303" s="450"/>
      <c r="Y303" s="450"/>
      <c r="Z303" s="450"/>
      <c r="AA303" s="450"/>
      <c r="AB303" s="450"/>
      <c r="AC303" s="450"/>
      <c r="AD303" s="450"/>
      <c r="AE303" s="450"/>
      <c r="AF303" s="450"/>
      <c r="AG303" s="450"/>
      <c r="AH303" s="450"/>
      <c r="AI303" s="450"/>
      <c r="AL303" s="395"/>
      <c r="AM303" s="395"/>
      <c r="AN303" s="395"/>
      <c r="AO303" s="395"/>
      <c r="AP303" s="395"/>
      <c r="AQ303" s="395"/>
      <c r="AR303" s="395"/>
      <c r="AS303" s="395"/>
      <c r="AT303" s="395"/>
      <c r="AU303" s="395"/>
      <c r="AV303" s="395"/>
      <c r="AW303" s="395"/>
      <c r="AX303" s="395"/>
      <c r="AY303" s="395"/>
      <c r="AZ303" s="395"/>
      <c r="BA303" s="395"/>
      <c r="BB303" s="395"/>
      <c r="BC303" s="395"/>
      <c r="BD303" s="395"/>
      <c r="BE303" s="395"/>
      <c r="BF303" s="395"/>
      <c r="BG303" s="395"/>
    </row>
    <row r="304" spans="3:59" ht="23.1" customHeight="1">
      <c r="C304" s="450"/>
      <c r="D304" s="450"/>
      <c r="E304" s="450"/>
      <c r="F304" s="450"/>
      <c r="G304" s="450"/>
      <c r="H304" s="450"/>
      <c r="I304" s="450"/>
      <c r="J304" s="450"/>
      <c r="K304" s="450"/>
      <c r="L304" s="450"/>
      <c r="M304" s="450"/>
      <c r="N304" s="450"/>
      <c r="O304" s="450"/>
      <c r="P304" s="450"/>
      <c r="Q304" s="450"/>
      <c r="R304" s="450"/>
      <c r="S304" s="450"/>
      <c r="T304" s="450"/>
      <c r="U304" s="450"/>
      <c r="V304" s="450"/>
      <c r="W304" s="450"/>
      <c r="X304" s="450"/>
      <c r="Y304" s="450"/>
      <c r="Z304" s="450"/>
      <c r="AA304" s="450"/>
      <c r="AB304" s="450"/>
      <c r="AC304" s="450"/>
      <c r="AD304" s="450"/>
      <c r="AE304" s="450"/>
      <c r="AF304" s="450"/>
      <c r="AG304" s="450"/>
      <c r="AH304" s="450"/>
      <c r="AI304" s="450"/>
      <c r="AL304" s="395"/>
      <c r="AM304" s="395"/>
      <c r="AN304" s="395"/>
      <c r="AO304" s="395"/>
      <c r="AP304" s="395"/>
      <c r="AQ304" s="395"/>
      <c r="AR304" s="395"/>
      <c r="AS304" s="395"/>
      <c r="AT304" s="395"/>
      <c r="AU304" s="395"/>
      <c r="AV304" s="395"/>
      <c r="AW304" s="395"/>
      <c r="AX304" s="395"/>
      <c r="AY304" s="395"/>
      <c r="AZ304" s="395"/>
      <c r="BA304" s="395"/>
      <c r="BB304" s="395"/>
      <c r="BC304" s="395"/>
      <c r="BD304" s="395"/>
      <c r="BE304" s="395"/>
      <c r="BF304" s="395"/>
      <c r="BG304" s="395"/>
    </row>
    <row r="305" spans="2:59" ht="23.1" customHeight="1"/>
    <row r="306" spans="2:59" ht="23.1" customHeight="1"/>
    <row r="307" spans="2:59" ht="23.1" customHeight="1">
      <c r="B307" s="197" t="s">
        <v>146</v>
      </c>
      <c r="C307" s="197"/>
      <c r="D307" s="6" t="s">
        <v>421</v>
      </c>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row>
    <row r="308" spans="2:59" ht="23.1" customHeight="1">
      <c r="C308" s="105" t="s">
        <v>109</v>
      </c>
      <c r="AL308" s="395"/>
      <c r="AM308" s="395"/>
      <c r="AN308" s="395"/>
      <c r="AO308" s="395"/>
      <c r="AP308" s="395"/>
      <c r="AQ308" s="395"/>
      <c r="AR308" s="395"/>
      <c r="AS308" s="395"/>
      <c r="AT308" s="395"/>
      <c r="AU308" s="395"/>
      <c r="AV308" s="395"/>
      <c r="AW308" s="395"/>
      <c r="AX308" s="395"/>
      <c r="AY308" s="395"/>
      <c r="AZ308" s="395"/>
      <c r="BA308" s="395"/>
      <c r="BB308" s="395"/>
      <c r="BC308" s="395"/>
      <c r="BD308" s="395"/>
      <c r="BE308" s="395"/>
      <c r="BF308" s="395"/>
      <c r="BG308" s="395"/>
    </row>
    <row r="309" spans="2:59" ht="23.1" customHeight="1">
      <c r="C309" s="170" t="s">
        <v>416</v>
      </c>
      <c r="D309" s="170"/>
      <c r="E309" s="170"/>
      <c r="F309" s="170"/>
      <c r="G309" s="170"/>
      <c r="H309" s="170"/>
      <c r="I309" s="170" t="s">
        <v>48</v>
      </c>
      <c r="J309" s="170"/>
      <c r="K309" s="170"/>
      <c r="L309" s="170" t="s">
        <v>49</v>
      </c>
      <c r="M309" s="170"/>
      <c r="N309" s="170"/>
      <c r="O309" s="170"/>
      <c r="P309" s="170"/>
      <c r="Q309" s="170"/>
      <c r="R309" s="170"/>
      <c r="S309" s="170"/>
      <c r="T309" s="170"/>
      <c r="U309" s="170"/>
      <c r="V309" s="170"/>
      <c r="W309" s="170"/>
      <c r="X309" s="170"/>
      <c r="Y309" s="170"/>
      <c r="Z309" s="170"/>
      <c r="AA309" s="170"/>
      <c r="AB309" s="170"/>
      <c r="AC309" s="170"/>
      <c r="AD309" s="170"/>
      <c r="AE309" s="170"/>
      <c r="AF309" s="170"/>
      <c r="AG309" s="170"/>
      <c r="AH309" s="170"/>
      <c r="AI309" s="170"/>
      <c r="AL309" s="395"/>
      <c r="AM309" s="395"/>
      <c r="AN309" s="395"/>
      <c r="AO309" s="395"/>
      <c r="AP309" s="395"/>
      <c r="AQ309" s="395"/>
      <c r="AR309" s="395"/>
      <c r="AS309" s="395"/>
      <c r="AT309" s="395"/>
      <c r="AU309" s="395"/>
      <c r="AV309" s="395"/>
      <c r="AW309" s="395"/>
      <c r="AX309" s="395"/>
      <c r="AY309" s="395"/>
      <c r="AZ309" s="395"/>
      <c r="BA309" s="395"/>
      <c r="BB309" s="395"/>
      <c r="BC309" s="395"/>
      <c r="BD309" s="395"/>
      <c r="BE309" s="395"/>
      <c r="BF309" s="395"/>
      <c r="BG309" s="395"/>
    </row>
    <row r="310" spans="2:59" ht="23.1" customHeight="1">
      <c r="C310" s="360" t="s">
        <v>452</v>
      </c>
      <c r="D310" s="360"/>
      <c r="E310" s="360"/>
      <c r="F310" s="360"/>
      <c r="G310" s="360"/>
      <c r="H310" s="360"/>
      <c r="I310" s="444"/>
      <c r="J310" s="445"/>
      <c r="K310" s="446"/>
      <c r="L310" s="414"/>
      <c r="M310" s="415"/>
      <c r="N310" s="415"/>
      <c r="O310" s="415"/>
      <c r="P310" s="415"/>
      <c r="Q310" s="415"/>
      <c r="R310" s="415"/>
      <c r="S310" s="415"/>
      <c r="T310" s="415"/>
      <c r="U310" s="415"/>
      <c r="V310" s="415"/>
      <c r="W310" s="415"/>
      <c r="X310" s="415"/>
      <c r="Y310" s="415"/>
      <c r="Z310" s="415"/>
      <c r="AA310" s="415"/>
      <c r="AB310" s="415"/>
      <c r="AC310" s="415"/>
      <c r="AD310" s="415"/>
      <c r="AE310" s="415"/>
      <c r="AF310" s="415"/>
      <c r="AG310" s="415"/>
      <c r="AH310" s="415"/>
      <c r="AI310" s="416"/>
      <c r="AL310" s="395"/>
      <c r="AM310" s="395"/>
      <c r="AN310" s="395"/>
      <c r="AO310" s="395"/>
      <c r="AP310" s="395"/>
      <c r="AQ310" s="395"/>
      <c r="AR310" s="395"/>
      <c r="AS310" s="395"/>
      <c r="AT310" s="395"/>
      <c r="AU310" s="395"/>
      <c r="AV310" s="395"/>
      <c r="AW310" s="395"/>
      <c r="AX310" s="395"/>
      <c r="AY310" s="395"/>
      <c r="AZ310" s="395"/>
      <c r="BA310" s="395"/>
      <c r="BB310" s="395"/>
      <c r="BC310" s="395"/>
      <c r="BD310" s="395"/>
      <c r="BE310" s="395"/>
      <c r="BF310" s="395"/>
      <c r="BG310" s="395"/>
    </row>
    <row r="311" spans="2:59" ht="23.1" customHeight="1">
      <c r="C311" s="360"/>
      <c r="D311" s="360"/>
      <c r="E311" s="360"/>
      <c r="F311" s="360"/>
      <c r="G311" s="360"/>
      <c r="H311" s="360"/>
      <c r="I311" s="447"/>
      <c r="J311" s="448"/>
      <c r="K311" s="449"/>
      <c r="L311" s="417"/>
      <c r="M311" s="418"/>
      <c r="N311" s="418"/>
      <c r="O311" s="418"/>
      <c r="P311" s="418"/>
      <c r="Q311" s="418"/>
      <c r="R311" s="418"/>
      <c r="S311" s="418"/>
      <c r="T311" s="418"/>
      <c r="U311" s="418"/>
      <c r="V311" s="418"/>
      <c r="W311" s="418"/>
      <c r="X311" s="418"/>
      <c r="Y311" s="418"/>
      <c r="Z311" s="418"/>
      <c r="AA311" s="418"/>
      <c r="AB311" s="418"/>
      <c r="AC311" s="418"/>
      <c r="AD311" s="418"/>
      <c r="AE311" s="418"/>
      <c r="AF311" s="418"/>
      <c r="AG311" s="418"/>
      <c r="AH311" s="418"/>
      <c r="AI311" s="419"/>
      <c r="AL311" s="395"/>
      <c r="AM311" s="395"/>
      <c r="AN311" s="395"/>
      <c r="AO311" s="395"/>
      <c r="AP311" s="395"/>
      <c r="AQ311" s="395"/>
      <c r="AR311" s="395"/>
      <c r="AS311" s="395"/>
      <c r="AT311" s="395"/>
      <c r="AU311" s="395"/>
      <c r="AV311" s="395"/>
      <c r="AW311" s="395"/>
      <c r="AX311" s="395"/>
      <c r="AY311" s="395"/>
      <c r="AZ311" s="395"/>
      <c r="BA311" s="395"/>
      <c r="BB311" s="395"/>
      <c r="BC311" s="395"/>
      <c r="BD311" s="395"/>
      <c r="BE311" s="395"/>
      <c r="BF311" s="395"/>
      <c r="BG311" s="395"/>
    </row>
    <row r="312" spans="2:59" ht="23.1" customHeight="1">
      <c r="C312" s="172" t="s">
        <v>453</v>
      </c>
      <c r="D312" s="172"/>
      <c r="E312" s="172"/>
      <c r="F312" s="172"/>
      <c r="G312" s="172"/>
      <c r="H312" s="172"/>
      <c r="I312" s="444"/>
      <c r="J312" s="445"/>
      <c r="K312" s="446"/>
      <c r="L312" s="414"/>
      <c r="M312" s="415"/>
      <c r="N312" s="415"/>
      <c r="O312" s="415"/>
      <c r="P312" s="415"/>
      <c r="Q312" s="415"/>
      <c r="R312" s="415"/>
      <c r="S312" s="415"/>
      <c r="T312" s="415"/>
      <c r="U312" s="415"/>
      <c r="V312" s="415"/>
      <c r="W312" s="415"/>
      <c r="X312" s="415"/>
      <c r="Y312" s="415"/>
      <c r="Z312" s="415"/>
      <c r="AA312" s="415"/>
      <c r="AB312" s="415"/>
      <c r="AC312" s="415"/>
      <c r="AD312" s="415"/>
      <c r="AE312" s="415"/>
      <c r="AF312" s="415"/>
      <c r="AG312" s="415"/>
      <c r="AH312" s="415"/>
      <c r="AI312" s="416"/>
      <c r="AL312" s="395"/>
      <c r="AM312" s="395"/>
      <c r="AN312" s="395"/>
      <c r="AO312" s="395"/>
      <c r="AP312" s="395"/>
      <c r="AQ312" s="395"/>
      <c r="AR312" s="395"/>
      <c r="AS312" s="395"/>
      <c r="AT312" s="395"/>
      <c r="AU312" s="395"/>
      <c r="AV312" s="395"/>
      <c r="AW312" s="395"/>
      <c r="AX312" s="395"/>
      <c r="AY312" s="395"/>
      <c r="AZ312" s="395"/>
      <c r="BA312" s="395"/>
      <c r="BB312" s="395"/>
      <c r="BC312" s="395"/>
      <c r="BD312" s="395"/>
      <c r="BE312" s="395"/>
      <c r="BF312" s="395"/>
      <c r="BG312" s="395"/>
    </row>
    <row r="313" spans="2:59" ht="23.1" customHeight="1">
      <c r="C313" s="172"/>
      <c r="D313" s="172"/>
      <c r="E313" s="172"/>
      <c r="F313" s="172"/>
      <c r="G313" s="172"/>
      <c r="H313" s="172"/>
      <c r="I313" s="447"/>
      <c r="J313" s="448"/>
      <c r="K313" s="449"/>
      <c r="L313" s="417"/>
      <c r="M313" s="418"/>
      <c r="N313" s="418"/>
      <c r="O313" s="418"/>
      <c r="P313" s="418"/>
      <c r="Q313" s="418"/>
      <c r="R313" s="418"/>
      <c r="S313" s="418"/>
      <c r="T313" s="418"/>
      <c r="U313" s="418"/>
      <c r="V313" s="418"/>
      <c r="W313" s="418"/>
      <c r="X313" s="418"/>
      <c r="Y313" s="418"/>
      <c r="Z313" s="418"/>
      <c r="AA313" s="418"/>
      <c r="AB313" s="418"/>
      <c r="AC313" s="418"/>
      <c r="AD313" s="418"/>
      <c r="AE313" s="418"/>
      <c r="AF313" s="418"/>
      <c r="AG313" s="418"/>
      <c r="AH313" s="418"/>
      <c r="AI313" s="419"/>
      <c r="AL313" s="395"/>
      <c r="AM313" s="395"/>
      <c r="AN313" s="395"/>
      <c r="AO313" s="395"/>
      <c r="AP313" s="395"/>
      <c r="AQ313" s="395"/>
      <c r="AR313" s="395"/>
      <c r="AS313" s="395"/>
      <c r="AT313" s="395"/>
      <c r="AU313" s="395"/>
      <c r="AV313" s="395"/>
      <c r="AW313" s="395"/>
      <c r="AX313" s="395"/>
      <c r="AY313" s="395"/>
      <c r="AZ313" s="395"/>
      <c r="BA313" s="395"/>
      <c r="BB313" s="395"/>
      <c r="BC313" s="395"/>
      <c r="BD313" s="395"/>
      <c r="BE313" s="395"/>
      <c r="BF313" s="395"/>
      <c r="BG313" s="395"/>
    </row>
    <row r="314" spans="2:59" ht="23.1" customHeight="1">
      <c r="C314" s="172" t="s">
        <v>454</v>
      </c>
      <c r="D314" s="172"/>
      <c r="E314" s="172"/>
      <c r="F314" s="172"/>
      <c r="G314" s="172"/>
      <c r="H314" s="172"/>
      <c r="I314" s="444"/>
      <c r="J314" s="445"/>
      <c r="K314" s="446"/>
      <c r="L314" s="414"/>
      <c r="M314" s="415"/>
      <c r="N314" s="415"/>
      <c r="O314" s="415"/>
      <c r="P314" s="415"/>
      <c r="Q314" s="415"/>
      <c r="R314" s="415"/>
      <c r="S314" s="415"/>
      <c r="T314" s="415"/>
      <c r="U314" s="415"/>
      <c r="V314" s="415"/>
      <c r="W314" s="415"/>
      <c r="X314" s="415"/>
      <c r="Y314" s="415"/>
      <c r="Z314" s="415"/>
      <c r="AA314" s="415"/>
      <c r="AB314" s="415"/>
      <c r="AC314" s="415"/>
      <c r="AD314" s="415"/>
      <c r="AE314" s="415"/>
      <c r="AF314" s="415"/>
      <c r="AG314" s="415"/>
      <c r="AH314" s="415"/>
      <c r="AI314" s="416"/>
      <c r="AL314" s="395"/>
      <c r="AM314" s="395"/>
      <c r="AN314" s="395"/>
      <c r="AO314" s="395"/>
      <c r="AP314" s="395"/>
      <c r="AQ314" s="395"/>
      <c r="AR314" s="395"/>
      <c r="AS314" s="395"/>
      <c r="AT314" s="395"/>
      <c r="AU314" s="395"/>
      <c r="AV314" s="395"/>
      <c r="AW314" s="395"/>
      <c r="AX314" s="395"/>
      <c r="AY314" s="395"/>
      <c r="AZ314" s="395"/>
      <c r="BA314" s="395"/>
      <c r="BB314" s="395"/>
      <c r="BC314" s="395"/>
      <c r="BD314" s="395"/>
      <c r="BE314" s="395"/>
      <c r="BF314" s="395"/>
      <c r="BG314" s="395"/>
    </row>
    <row r="315" spans="2:59" ht="23.1" customHeight="1">
      <c r="C315" s="172"/>
      <c r="D315" s="172"/>
      <c r="E315" s="172"/>
      <c r="F315" s="172"/>
      <c r="G315" s="172"/>
      <c r="H315" s="172"/>
      <c r="I315" s="447"/>
      <c r="J315" s="448"/>
      <c r="K315" s="449"/>
      <c r="L315" s="417"/>
      <c r="M315" s="418"/>
      <c r="N315" s="418"/>
      <c r="O315" s="418"/>
      <c r="P315" s="418"/>
      <c r="Q315" s="418"/>
      <c r="R315" s="418"/>
      <c r="S315" s="418"/>
      <c r="T315" s="418"/>
      <c r="U315" s="418"/>
      <c r="V315" s="418"/>
      <c r="W315" s="418"/>
      <c r="X315" s="418"/>
      <c r="Y315" s="418"/>
      <c r="Z315" s="418"/>
      <c r="AA315" s="418"/>
      <c r="AB315" s="418"/>
      <c r="AC315" s="418"/>
      <c r="AD315" s="418"/>
      <c r="AE315" s="418"/>
      <c r="AF315" s="418"/>
      <c r="AG315" s="418"/>
      <c r="AH315" s="418"/>
      <c r="AI315" s="419"/>
      <c r="AL315" s="395"/>
      <c r="AM315" s="395"/>
      <c r="AN315" s="395"/>
      <c r="AO315" s="395"/>
      <c r="AP315" s="395"/>
      <c r="AQ315" s="395"/>
      <c r="AR315" s="395"/>
      <c r="AS315" s="395"/>
      <c r="AT315" s="395"/>
      <c r="AU315" s="395"/>
      <c r="AV315" s="395"/>
      <c r="AW315" s="395"/>
      <c r="AX315" s="395"/>
      <c r="AY315" s="395"/>
      <c r="AZ315" s="395"/>
      <c r="BA315" s="395"/>
      <c r="BB315" s="395"/>
      <c r="BC315" s="395"/>
      <c r="BD315" s="395"/>
      <c r="BE315" s="395"/>
      <c r="BF315" s="395"/>
      <c r="BG315" s="395"/>
    </row>
    <row r="316" spans="2:59" ht="23.1" customHeight="1">
      <c r="C316" s="172" t="s">
        <v>455</v>
      </c>
      <c r="D316" s="172"/>
      <c r="E316" s="172"/>
      <c r="F316" s="172"/>
      <c r="G316" s="172"/>
      <c r="H316" s="172"/>
      <c r="I316" s="444"/>
      <c r="J316" s="445"/>
      <c r="K316" s="446"/>
      <c r="L316" s="414"/>
      <c r="M316" s="415"/>
      <c r="N316" s="415"/>
      <c r="O316" s="415"/>
      <c r="P316" s="415"/>
      <c r="Q316" s="415"/>
      <c r="R316" s="415"/>
      <c r="S316" s="415"/>
      <c r="T316" s="415"/>
      <c r="U316" s="415"/>
      <c r="V316" s="415"/>
      <c r="W316" s="415"/>
      <c r="X316" s="415"/>
      <c r="Y316" s="415"/>
      <c r="Z316" s="415"/>
      <c r="AA316" s="415"/>
      <c r="AB316" s="415"/>
      <c r="AC316" s="415"/>
      <c r="AD316" s="415"/>
      <c r="AE316" s="415"/>
      <c r="AF316" s="415"/>
      <c r="AG316" s="415"/>
      <c r="AH316" s="415"/>
      <c r="AI316" s="416"/>
      <c r="AL316" s="395"/>
      <c r="AM316" s="395"/>
      <c r="AN316" s="395"/>
      <c r="AO316" s="395"/>
      <c r="AP316" s="395"/>
      <c r="AQ316" s="395"/>
      <c r="AR316" s="395"/>
      <c r="AS316" s="395"/>
      <c r="AT316" s="395"/>
      <c r="AU316" s="395"/>
      <c r="AV316" s="395"/>
      <c r="AW316" s="395"/>
      <c r="AX316" s="395"/>
      <c r="AY316" s="395"/>
      <c r="AZ316" s="395"/>
      <c r="BA316" s="395"/>
      <c r="BB316" s="395"/>
      <c r="BC316" s="395"/>
      <c r="BD316" s="395"/>
      <c r="BE316" s="395"/>
      <c r="BF316" s="395"/>
      <c r="BG316" s="395"/>
    </row>
    <row r="317" spans="2:59" ht="23.1" customHeight="1">
      <c r="C317" s="172"/>
      <c r="D317" s="172"/>
      <c r="E317" s="172"/>
      <c r="F317" s="172"/>
      <c r="G317" s="172"/>
      <c r="H317" s="172"/>
      <c r="I317" s="447"/>
      <c r="J317" s="448"/>
      <c r="K317" s="449"/>
      <c r="L317" s="417"/>
      <c r="M317" s="418"/>
      <c r="N317" s="418"/>
      <c r="O317" s="418"/>
      <c r="P317" s="418"/>
      <c r="Q317" s="418"/>
      <c r="R317" s="418"/>
      <c r="S317" s="418"/>
      <c r="T317" s="418"/>
      <c r="U317" s="418"/>
      <c r="V317" s="418"/>
      <c r="W317" s="418"/>
      <c r="X317" s="418"/>
      <c r="Y317" s="418"/>
      <c r="Z317" s="418"/>
      <c r="AA317" s="418"/>
      <c r="AB317" s="418"/>
      <c r="AC317" s="418"/>
      <c r="AD317" s="418"/>
      <c r="AE317" s="418"/>
      <c r="AF317" s="418"/>
      <c r="AG317" s="418"/>
      <c r="AH317" s="418"/>
      <c r="AI317" s="419"/>
      <c r="AL317" s="395"/>
      <c r="AM317" s="395"/>
      <c r="AN317" s="395"/>
      <c r="AO317" s="395"/>
      <c r="AP317" s="395"/>
      <c r="AQ317" s="395"/>
      <c r="AR317" s="395"/>
      <c r="AS317" s="395"/>
      <c r="AT317" s="395"/>
      <c r="AU317" s="395"/>
      <c r="AV317" s="395"/>
      <c r="AW317" s="395"/>
      <c r="AX317" s="395"/>
      <c r="AY317" s="395"/>
      <c r="AZ317" s="395"/>
      <c r="BA317" s="395"/>
      <c r="BB317" s="395"/>
      <c r="BC317" s="395"/>
      <c r="BD317" s="395"/>
      <c r="BE317" s="395"/>
      <c r="BF317" s="395"/>
      <c r="BG317" s="395"/>
    </row>
    <row r="318" spans="2:59" ht="23.1" customHeight="1">
      <c r="C318" s="172" t="s">
        <v>456</v>
      </c>
      <c r="D318" s="172"/>
      <c r="E318" s="172"/>
      <c r="F318" s="172"/>
      <c r="G318" s="172"/>
      <c r="H318" s="172"/>
      <c r="I318" s="444"/>
      <c r="J318" s="445"/>
      <c r="K318" s="446"/>
      <c r="L318" s="414"/>
      <c r="M318" s="415"/>
      <c r="N318" s="415"/>
      <c r="O318" s="415"/>
      <c r="P318" s="415"/>
      <c r="Q318" s="415"/>
      <c r="R318" s="415"/>
      <c r="S318" s="415"/>
      <c r="T318" s="415"/>
      <c r="U318" s="415"/>
      <c r="V318" s="415"/>
      <c r="W318" s="415"/>
      <c r="X318" s="415"/>
      <c r="Y318" s="415"/>
      <c r="Z318" s="415"/>
      <c r="AA318" s="415"/>
      <c r="AB318" s="415"/>
      <c r="AC318" s="415"/>
      <c r="AD318" s="415"/>
      <c r="AE318" s="415"/>
      <c r="AF318" s="415"/>
      <c r="AG318" s="415"/>
      <c r="AH318" s="415"/>
      <c r="AI318" s="416"/>
      <c r="AL318" s="395"/>
      <c r="AM318" s="395"/>
      <c r="AN318" s="395"/>
      <c r="AO318" s="395"/>
      <c r="AP318" s="395"/>
      <c r="AQ318" s="395"/>
      <c r="AR318" s="395"/>
      <c r="AS318" s="395"/>
      <c r="AT318" s="395"/>
      <c r="AU318" s="395"/>
      <c r="AV318" s="395"/>
      <c r="AW318" s="395"/>
      <c r="AX318" s="395"/>
      <c r="AY318" s="395"/>
      <c r="AZ318" s="395"/>
      <c r="BA318" s="395"/>
      <c r="BB318" s="395"/>
      <c r="BC318" s="395"/>
      <c r="BD318" s="395"/>
      <c r="BE318" s="395"/>
      <c r="BF318" s="395"/>
      <c r="BG318" s="395"/>
    </row>
    <row r="319" spans="2:59" ht="23.1" customHeight="1">
      <c r="C319" s="172"/>
      <c r="D319" s="172"/>
      <c r="E319" s="172"/>
      <c r="F319" s="172"/>
      <c r="G319" s="172"/>
      <c r="H319" s="172"/>
      <c r="I319" s="447"/>
      <c r="J319" s="448"/>
      <c r="K319" s="449"/>
      <c r="L319" s="417"/>
      <c r="M319" s="418"/>
      <c r="N319" s="418"/>
      <c r="O319" s="418"/>
      <c r="P319" s="418"/>
      <c r="Q319" s="418"/>
      <c r="R319" s="418"/>
      <c r="S319" s="418"/>
      <c r="T319" s="418"/>
      <c r="U319" s="418"/>
      <c r="V319" s="418"/>
      <c r="W319" s="418"/>
      <c r="X319" s="418"/>
      <c r="Y319" s="418"/>
      <c r="Z319" s="418"/>
      <c r="AA319" s="418"/>
      <c r="AB319" s="418"/>
      <c r="AC319" s="418"/>
      <c r="AD319" s="418"/>
      <c r="AE319" s="418"/>
      <c r="AF319" s="418"/>
      <c r="AG319" s="418"/>
      <c r="AH319" s="418"/>
      <c r="AI319" s="419"/>
      <c r="AL319" s="395"/>
      <c r="AM319" s="395"/>
      <c r="AN319" s="395"/>
      <c r="AO319" s="395"/>
      <c r="AP319" s="395"/>
      <c r="AQ319" s="395"/>
      <c r="AR319" s="395"/>
      <c r="AS319" s="395"/>
      <c r="AT319" s="395"/>
      <c r="AU319" s="395"/>
      <c r="AV319" s="395"/>
      <c r="AW319" s="395"/>
      <c r="AX319" s="395"/>
      <c r="AY319" s="395"/>
      <c r="AZ319" s="395"/>
      <c r="BA319" s="395"/>
      <c r="BB319" s="395"/>
      <c r="BC319" s="395"/>
      <c r="BD319" s="395"/>
      <c r="BE319" s="395"/>
      <c r="BF319" s="395"/>
      <c r="BG319" s="395"/>
    </row>
    <row r="320" spans="2:59" ht="23.1" customHeight="1">
      <c r="C320" s="172" t="s">
        <v>457</v>
      </c>
      <c r="D320" s="172"/>
      <c r="E320" s="172"/>
      <c r="F320" s="172"/>
      <c r="G320" s="172"/>
      <c r="H320" s="172"/>
      <c r="I320" s="444"/>
      <c r="J320" s="445"/>
      <c r="K320" s="446"/>
      <c r="L320" s="414"/>
      <c r="M320" s="415"/>
      <c r="N320" s="415"/>
      <c r="O320" s="415"/>
      <c r="P320" s="415"/>
      <c r="Q320" s="415"/>
      <c r="R320" s="415"/>
      <c r="S320" s="415"/>
      <c r="T320" s="415"/>
      <c r="U320" s="415"/>
      <c r="V320" s="415"/>
      <c r="W320" s="415"/>
      <c r="X320" s="415"/>
      <c r="Y320" s="415"/>
      <c r="Z320" s="415"/>
      <c r="AA320" s="415"/>
      <c r="AB320" s="415"/>
      <c r="AC320" s="415"/>
      <c r="AD320" s="415"/>
      <c r="AE320" s="415"/>
      <c r="AF320" s="415"/>
      <c r="AG320" s="415"/>
      <c r="AH320" s="415"/>
      <c r="AI320" s="416"/>
      <c r="AL320" s="395"/>
      <c r="AM320" s="395"/>
      <c r="AN320" s="395"/>
      <c r="AO320" s="395"/>
      <c r="AP320" s="395"/>
      <c r="AQ320" s="395"/>
      <c r="AR320" s="395"/>
      <c r="AS320" s="395"/>
      <c r="AT320" s="395"/>
      <c r="AU320" s="395"/>
      <c r="AV320" s="395"/>
      <c r="AW320" s="395"/>
      <c r="AX320" s="395"/>
      <c r="AY320" s="395"/>
      <c r="AZ320" s="395"/>
      <c r="BA320" s="395"/>
      <c r="BB320" s="395"/>
      <c r="BC320" s="395"/>
      <c r="BD320" s="395"/>
      <c r="BE320" s="395"/>
      <c r="BF320" s="395"/>
      <c r="BG320" s="395"/>
    </row>
    <row r="321" spans="2:59" ht="23.1" customHeight="1">
      <c r="C321" s="172"/>
      <c r="D321" s="172"/>
      <c r="E321" s="172"/>
      <c r="F321" s="172"/>
      <c r="G321" s="172"/>
      <c r="H321" s="172"/>
      <c r="I321" s="447"/>
      <c r="J321" s="448"/>
      <c r="K321" s="449"/>
      <c r="L321" s="417"/>
      <c r="M321" s="418"/>
      <c r="N321" s="418"/>
      <c r="O321" s="418"/>
      <c r="P321" s="418"/>
      <c r="Q321" s="418"/>
      <c r="R321" s="418"/>
      <c r="S321" s="418"/>
      <c r="T321" s="418"/>
      <c r="U321" s="418"/>
      <c r="V321" s="418"/>
      <c r="W321" s="418"/>
      <c r="X321" s="418"/>
      <c r="Y321" s="418"/>
      <c r="Z321" s="418"/>
      <c r="AA321" s="418"/>
      <c r="AB321" s="418"/>
      <c r="AC321" s="418"/>
      <c r="AD321" s="418"/>
      <c r="AE321" s="418"/>
      <c r="AF321" s="418"/>
      <c r="AG321" s="418"/>
      <c r="AH321" s="418"/>
      <c r="AI321" s="419"/>
      <c r="AL321" s="395"/>
      <c r="AM321" s="395"/>
      <c r="AN321" s="395"/>
      <c r="AO321" s="395"/>
      <c r="AP321" s="395"/>
      <c r="AQ321" s="395"/>
      <c r="AR321" s="395"/>
      <c r="AS321" s="395"/>
      <c r="AT321" s="395"/>
      <c r="AU321" s="395"/>
      <c r="AV321" s="395"/>
      <c r="AW321" s="395"/>
      <c r="AX321" s="395"/>
      <c r="AY321" s="395"/>
      <c r="AZ321" s="395"/>
      <c r="BA321" s="395"/>
      <c r="BB321" s="395"/>
      <c r="BC321" s="395"/>
      <c r="BD321" s="395"/>
      <c r="BE321" s="395"/>
      <c r="BF321" s="395"/>
      <c r="BG321" s="395"/>
    </row>
    <row r="322" spans="2:59" ht="23.1" customHeight="1">
      <c r="C322" s="360" t="s">
        <v>458</v>
      </c>
      <c r="D322" s="172"/>
      <c r="E322" s="172"/>
      <c r="F322" s="172"/>
      <c r="G322" s="172"/>
      <c r="H322" s="172"/>
      <c r="I322" s="444"/>
      <c r="J322" s="445"/>
      <c r="K322" s="446"/>
      <c r="L322" s="414"/>
      <c r="M322" s="415"/>
      <c r="N322" s="415"/>
      <c r="O322" s="415"/>
      <c r="P322" s="415"/>
      <c r="Q322" s="415"/>
      <c r="R322" s="415"/>
      <c r="S322" s="415"/>
      <c r="T322" s="415"/>
      <c r="U322" s="415"/>
      <c r="V322" s="415"/>
      <c r="W322" s="415"/>
      <c r="X322" s="415"/>
      <c r="Y322" s="415"/>
      <c r="Z322" s="415"/>
      <c r="AA322" s="415"/>
      <c r="AB322" s="415"/>
      <c r="AC322" s="415"/>
      <c r="AD322" s="415"/>
      <c r="AE322" s="415"/>
      <c r="AF322" s="415"/>
      <c r="AG322" s="415"/>
      <c r="AH322" s="415"/>
      <c r="AI322" s="416"/>
      <c r="AL322" s="395"/>
      <c r="AM322" s="395"/>
      <c r="AN322" s="395"/>
      <c r="AO322" s="395"/>
      <c r="AP322" s="395"/>
      <c r="AQ322" s="395"/>
      <c r="AR322" s="395"/>
      <c r="AS322" s="395"/>
      <c r="AT322" s="395"/>
      <c r="AU322" s="395"/>
      <c r="AV322" s="395"/>
      <c r="AW322" s="395"/>
      <c r="AX322" s="395"/>
      <c r="AY322" s="395"/>
      <c r="AZ322" s="395"/>
      <c r="BA322" s="395"/>
      <c r="BB322" s="395"/>
      <c r="BC322" s="395"/>
      <c r="BD322" s="395"/>
      <c r="BE322" s="395"/>
      <c r="BF322" s="395"/>
      <c r="BG322" s="395"/>
    </row>
    <row r="323" spans="2:59" ht="23.1" customHeight="1">
      <c r="C323" s="172"/>
      <c r="D323" s="172"/>
      <c r="E323" s="172"/>
      <c r="F323" s="172"/>
      <c r="G323" s="172"/>
      <c r="H323" s="172"/>
      <c r="I323" s="447"/>
      <c r="J323" s="448"/>
      <c r="K323" s="449"/>
      <c r="L323" s="417"/>
      <c r="M323" s="418"/>
      <c r="N323" s="418"/>
      <c r="O323" s="418"/>
      <c r="P323" s="418"/>
      <c r="Q323" s="418"/>
      <c r="R323" s="418"/>
      <c r="S323" s="418"/>
      <c r="T323" s="418"/>
      <c r="U323" s="418"/>
      <c r="V323" s="418"/>
      <c r="W323" s="418"/>
      <c r="X323" s="418"/>
      <c r="Y323" s="418"/>
      <c r="Z323" s="418"/>
      <c r="AA323" s="418"/>
      <c r="AB323" s="418"/>
      <c r="AC323" s="418"/>
      <c r="AD323" s="418"/>
      <c r="AE323" s="418"/>
      <c r="AF323" s="418"/>
      <c r="AG323" s="418"/>
      <c r="AH323" s="418"/>
      <c r="AI323" s="419"/>
      <c r="AL323" s="395"/>
      <c r="AM323" s="395"/>
      <c r="AN323" s="395"/>
      <c r="AO323" s="395"/>
      <c r="AP323" s="395"/>
      <c r="AQ323" s="395"/>
      <c r="AR323" s="395"/>
      <c r="AS323" s="395"/>
      <c r="AT323" s="395"/>
      <c r="AU323" s="395"/>
      <c r="AV323" s="395"/>
      <c r="AW323" s="395"/>
      <c r="AX323" s="395"/>
      <c r="AY323" s="395"/>
      <c r="AZ323" s="395"/>
      <c r="BA323" s="395"/>
      <c r="BB323" s="395"/>
      <c r="BC323" s="395"/>
      <c r="BD323" s="395"/>
      <c r="BE323" s="395"/>
      <c r="BF323" s="395"/>
      <c r="BG323" s="395"/>
    </row>
    <row r="324" spans="2:59" ht="23.1" customHeight="1">
      <c r="C324" s="360" t="s">
        <v>460</v>
      </c>
      <c r="D324" s="172"/>
      <c r="E324" s="172"/>
      <c r="F324" s="172"/>
      <c r="G324" s="172"/>
      <c r="H324" s="172"/>
      <c r="I324" s="444"/>
      <c r="J324" s="445"/>
      <c r="K324" s="446"/>
      <c r="L324" s="414"/>
      <c r="M324" s="415"/>
      <c r="N324" s="415"/>
      <c r="O324" s="415"/>
      <c r="P324" s="415"/>
      <c r="Q324" s="415"/>
      <c r="R324" s="415"/>
      <c r="S324" s="415"/>
      <c r="T324" s="415"/>
      <c r="U324" s="415"/>
      <c r="V324" s="415"/>
      <c r="W324" s="415"/>
      <c r="X324" s="415"/>
      <c r="Y324" s="415"/>
      <c r="Z324" s="415"/>
      <c r="AA324" s="415"/>
      <c r="AB324" s="415"/>
      <c r="AC324" s="415"/>
      <c r="AD324" s="415"/>
      <c r="AE324" s="415"/>
      <c r="AF324" s="415"/>
      <c r="AG324" s="415"/>
      <c r="AH324" s="415"/>
      <c r="AI324" s="416"/>
      <c r="AL324" s="395"/>
      <c r="AM324" s="395"/>
      <c r="AN324" s="395"/>
      <c r="AO324" s="395"/>
      <c r="AP324" s="395"/>
      <c r="AQ324" s="395"/>
      <c r="AR324" s="395"/>
      <c r="AS324" s="395"/>
      <c r="AT324" s="395"/>
      <c r="AU324" s="395"/>
      <c r="AV324" s="395"/>
      <c r="AW324" s="395"/>
      <c r="AX324" s="395"/>
      <c r="AY324" s="395"/>
      <c r="AZ324" s="395"/>
      <c r="BA324" s="395"/>
      <c r="BB324" s="395"/>
      <c r="BC324" s="395"/>
      <c r="BD324" s="395"/>
      <c r="BE324" s="395"/>
      <c r="BF324" s="395"/>
      <c r="BG324" s="395"/>
    </row>
    <row r="325" spans="2:59" ht="23.1" customHeight="1">
      <c r="C325" s="172"/>
      <c r="D325" s="172"/>
      <c r="E325" s="172"/>
      <c r="F325" s="172"/>
      <c r="G325" s="172"/>
      <c r="H325" s="172"/>
      <c r="I325" s="447"/>
      <c r="J325" s="448"/>
      <c r="K325" s="449"/>
      <c r="L325" s="417"/>
      <c r="M325" s="418"/>
      <c r="N325" s="418"/>
      <c r="O325" s="418"/>
      <c r="P325" s="418"/>
      <c r="Q325" s="418"/>
      <c r="R325" s="418"/>
      <c r="S325" s="418"/>
      <c r="T325" s="418"/>
      <c r="U325" s="418"/>
      <c r="V325" s="418"/>
      <c r="W325" s="418"/>
      <c r="X325" s="418"/>
      <c r="Y325" s="418"/>
      <c r="Z325" s="418"/>
      <c r="AA325" s="418"/>
      <c r="AB325" s="418"/>
      <c r="AC325" s="418"/>
      <c r="AD325" s="418"/>
      <c r="AE325" s="418"/>
      <c r="AF325" s="418"/>
      <c r="AG325" s="418"/>
      <c r="AH325" s="418"/>
      <c r="AI325" s="419"/>
      <c r="AL325" s="395"/>
      <c r="AM325" s="395"/>
      <c r="AN325" s="395"/>
      <c r="AO325" s="395"/>
      <c r="AP325" s="395"/>
      <c r="AQ325" s="395"/>
      <c r="AR325" s="395"/>
      <c r="AS325" s="395"/>
      <c r="AT325" s="395"/>
      <c r="AU325" s="395"/>
      <c r="AV325" s="395"/>
      <c r="AW325" s="395"/>
      <c r="AX325" s="395"/>
      <c r="AY325" s="395"/>
      <c r="AZ325" s="395"/>
      <c r="BA325" s="395"/>
      <c r="BB325" s="395"/>
      <c r="BC325" s="395"/>
      <c r="BD325" s="395"/>
      <c r="BE325" s="395"/>
      <c r="BF325" s="395"/>
      <c r="BG325" s="395"/>
    </row>
    <row r="326" spans="2:59" ht="23.1" customHeight="1">
      <c r="C326" s="360" t="s">
        <v>459</v>
      </c>
      <c r="D326" s="172"/>
      <c r="E326" s="172"/>
      <c r="F326" s="172"/>
      <c r="G326" s="172"/>
      <c r="H326" s="172"/>
      <c r="I326" s="444"/>
      <c r="J326" s="445"/>
      <c r="K326" s="446"/>
      <c r="L326" s="414"/>
      <c r="M326" s="415"/>
      <c r="N326" s="415"/>
      <c r="O326" s="415"/>
      <c r="P326" s="415"/>
      <c r="Q326" s="415"/>
      <c r="R326" s="415"/>
      <c r="S326" s="415"/>
      <c r="T326" s="415"/>
      <c r="U326" s="415"/>
      <c r="V326" s="415"/>
      <c r="W326" s="415"/>
      <c r="X326" s="415"/>
      <c r="Y326" s="415"/>
      <c r="Z326" s="415"/>
      <c r="AA326" s="415"/>
      <c r="AB326" s="415"/>
      <c r="AC326" s="415"/>
      <c r="AD326" s="415"/>
      <c r="AE326" s="415"/>
      <c r="AF326" s="415"/>
      <c r="AG326" s="415"/>
      <c r="AH326" s="415"/>
      <c r="AI326" s="416"/>
      <c r="AL326" s="395"/>
      <c r="AM326" s="395"/>
      <c r="AN326" s="395"/>
      <c r="AO326" s="395"/>
      <c r="AP326" s="395"/>
      <c r="AQ326" s="395"/>
      <c r="AR326" s="395"/>
      <c r="AS326" s="395"/>
      <c r="AT326" s="395"/>
      <c r="AU326" s="395"/>
      <c r="AV326" s="395"/>
      <c r="AW326" s="395"/>
      <c r="AX326" s="395"/>
      <c r="AY326" s="395"/>
      <c r="AZ326" s="395"/>
      <c r="BA326" s="395"/>
      <c r="BB326" s="395"/>
      <c r="BC326" s="395"/>
      <c r="BD326" s="395"/>
      <c r="BE326" s="395"/>
      <c r="BF326" s="395"/>
      <c r="BG326" s="395"/>
    </row>
    <row r="327" spans="2:59" ht="23.1" customHeight="1">
      <c r="C327" s="172"/>
      <c r="D327" s="172"/>
      <c r="E327" s="172"/>
      <c r="F327" s="172"/>
      <c r="G327" s="172"/>
      <c r="H327" s="172"/>
      <c r="I327" s="447"/>
      <c r="J327" s="448"/>
      <c r="K327" s="449"/>
      <c r="L327" s="417"/>
      <c r="M327" s="418"/>
      <c r="N327" s="418"/>
      <c r="O327" s="418"/>
      <c r="P327" s="418"/>
      <c r="Q327" s="418"/>
      <c r="R327" s="418"/>
      <c r="S327" s="418"/>
      <c r="T327" s="418"/>
      <c r="U327" s="418"/>
      <c r="V327" s="418"/>
      <c r="W327" s="418"/>
      <c r="X327" s="418"/>
      <c r="Y327" s="418"/>
      <c r="Z327" s="418"/>
      <c r="AA327" s="418"/>
      <c r="AB327" s="418"/>
      <c r="AC327" s="418"/>
      <c r="AD327" s="418"/>
      <c r="AE327" s="418"/>
      <c r="AF327" s="418"/>
      <c r="AG327" s="418"/>
      <c r="AH327" s="418"/>
      <c r="AI327" s="419"/>
      <c r="AL327" s="395"/>
      <c r="AM327" s="395"/>
      <c r="AN327" s="395"/>
      <c r="AO327" s="395"/>
      <c r="AP327" s="395"/>
      <c r="AQ327" s="395"/>
      <c r="AR327" s="395"/>
      <c r="AS327" s="395"/>
      <c r="AT327" s="395"/>
      <c r="AU327" s="395"/>
      <c r="AV327" s="395"/>
      <c r="AW327" s="395"/>
      <c r="AX327" s="395"/>
      <c r="AY327" s="395"/>
      <c r="AZ327" s="395"/>
      <c r="BA327" s="395"/>
      <c r="BB327" s="395"/>
      <c r="BC327" s="395"/>
      <c r="BD327" s="395"/>
      <c r="BE327" s="395"/>
      <c r="BF327" s="395"/>
      <c r="BG327" s="395"/>
    </row>
    <row r="328" spans="2:59" ht="23.1" customHeight="1"/>
    <row r="329" spans="2:59" ht="23.1" customHeight="1">
      <c r="C329" s="23" t="s">
        <v>87</v>
      </c>
    </row>
    <row r="330" spans="2:59" ht="23.1" customHeight="1">
      <c r="C330" s="170" t="s">
        <v>417</v>
      </c>
      <c r="D330" s="170"/>
      <c r="E330" s="170"/>
      <c r="F330" s="170"/>
      <c r="G330" s="170"/>
      <c r="H330" s="170"/>
      <c r="I330" s="170"/>
      <c r="J330" s="170"/>
      <c r="K330" s="170"/>
      <c r="L330" s="170" t="s">
        <v>49</v>
      </c>
      <c r="M330" s="170"/>
      <c r="N330" s="170"/>
      <c r="O330" s="170"/>
      <c r="P330" s="170"/>
      <c r="Q330" s="170"/>
      <c r="R330" s="170"/>
      <c r="S330" s="170"/>
      <c r="T330" s="170"/>
      <c r="U330" s="170"/>
      <c r="V330" s="170"/>
      <c r="W330" s="170"/>
      <c r="X330" s="170"/>
      <c r="Y330" s="170"/>
      <c r="Z330" s="170"/>
      <c r="AA330" s="170"/>
      <c r="AB330" s="170"/>
      <c r="AC330" s="170"/>
      <c r="AD330" s="170"/>
      <c r="AE330" s="170"/>
      <c r="AF330" s="170"/>
      <c r="AG330" s="170"/>
      <c r="AH330" s="170"/>
      <c r="AI330" s="170"/>
      <c r="AL330" s="395"/>
      <c r="AM330" s="395"/>
      <c r="AN330" s="395"/>
      <c r="AO330" s="395"/>
      <c r="AP330" s="395"/>
      <c r="AQ330" s="395"/>
      <c r="AR330" s="395"/>
      <c r="AS330" s="395"/>
      <c r="AT330" s="395"/>
      <c r="AU330" s="395"/>
      <c r="AV330" s="395"/>
      <c r="AW330" s="395"/>
      <c r="AX330" s="395"/>
      <c r="AY330" s="395"/>
      <c r="AZ330" s="395"/>
      <c r="BA330" s="395"/>
      <c r="BB330" s="395"/>
      <c r="BC330" s="395"/>
      <c r="BD330" s="395"/>
      <c r="BE330" s="395"/>
      <c r="BF330" s="395"/>
      <c r="BG330" s="395"/>
    </row>
    <row r="331" spans="2:59" ht="23.1" customHeight="1">
      <c r="B331" s="373" t="s">
        <v>317</v>
      </c>
      <c r="C331" s="414"/>
      <c r="D331" s="415"/>
      <c r="E331" s="415"/>
      <c r="F331" s="415"/>
      <c r="G331" s="415"/>
      <c r="H331" s="415"/>
      <c r="I331" s="415"/>
      <c r="J331" s="415"/>
      <c r="K331" s="416"/>
      <c r="L331" s="414"/>
      <c r="M331" s="415"/>
      <c r="N331" s="415"/>
      <c r="O331" s="415"/>
      <c r="P331" s="415"/>
      <c r="Q331" s="415"/>
      <c r="R331" s="415"/>
      <c r="S331" s="415"/>
      <c r="T331" s="415"/>
      <c r="U331" s="415"/>
      <c r="V331" s="415"/>
      <c r="W331" s="415"/>
      <c r="X331" s="415"/>
      <c r="Y331" s="415"/>
      <c r="Z331" s="415"/>
      <c r="AA331" s="415"/>
      <c r="AB331" s="415"/>
      <c r="AC331" s="415"/>
      <c r="AD331" s="415"/>
      <c r="AE331" s="415"/>
      <c r="AF331" s="415"/>
      <c r="AG331" s="415"/>
      <c r="AH331" s="415"/>
      <c r="AI331" s="416"/>
      <c r="AL331" s="395"/>
      <c r="AM331" s="395"/>
      <c r="AN331" s="395"/>
      <c r="AO331" s="395"/>
      <c r="AP331" s="395"/>
      <c r="AQ331" s="395"/>
      <c r="AR331" s="395"/>
      <c r="AS331" s="395"/>
      <c r="AT331" s="395"/>
      <c r="AU331" s="395"/>
      <c r="AV331" s="395"/>
      <c r="AW331" s="395"/>
      <c r="AX331" s="395"/>
      <c r="AY331" s="395"/>
      <c r="AZ331" s="395"/>
      <c r="BA331" s="395"/>
      <c r="BB331" s="395"/>
      <c r="BC331" s="395"/>
      <c r="BD331" s="395"/>
      <c r="BE331" s="395"/>
      <c r="BF331" s="395"/>
      <c r="BG331" s="395"/>
    </row>
    <row r="332" spans="2:59" ht="23.1" customHeight="1">
      <c r="B332" s="373"/>
      <c r="C332" s="417"/>
      <c r="D332" s="418"/>
      <c r="E332" s="418"/>
      <c r="F332" s="418"/>
      <c r="G332" s="418"/>
      <c r="H332" s="418"/>
      <c r="I332" s="418"/>
      <c r="J332" s="418"/>
      <c r="K332" s="419"/>
      <c r="L332" s="417"/>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9"/>
      <c r="AL332" s="395"/>
      <c r="AM332" s="395"/>
      <c r="AN332" s="395"/>
      <c r="AO332" s="395"/>
      <c r="AP332" s="395"/>
      <c r="AQ332" s="395"/>
      <c r="AR332" s="395"/>
      <c r="AS332" s="395"/>
      <c r="AT332" s="395"/>
      <c r="AU332" s="395"/>
      <c r="AV332" s="395"/>
      <c r="AW332" s="395"/>
      <c r="AX332" s="395"/>
      <c r="AY332" s="395"/>
      <c r="AZ332" s="395"/>
      <c r="BA332" s="395"/>
      <c r="BB332" s="395"/>
      <c r="BC332" s="395"/>
      <c r="BD332" s="395"/>
      <c r="BE332" s="395"/>
      <c r="BF332" s="395"/>
      <c r="BG332" s="395"/>
    </row>
    <row r="333" spans="2:59" ht="23.1" customHeight="1">
      <c r="B333" s="373" t="s">
        <v>318</v>
      </c>
      <c r="C333" s="414"/>
      <c r="D333" s="415"/>
      <c r="E333" s="415"/>
      <c r="F333" s="415"/>
      <c r="G333" s="415"/>
      <c r="H333" s="415"/>
      <c r="I333" s="415"/>
      <c r="J333" s="415"/>
      <c r="K333" s="416"/>
      <c r="L333" s="414"/>
      <c r="M333" s="415"/>
      <c r="N333" s="415"/>
      <c r="O333" s="415"/>
      <c r="P333" s="415"/>
      <c r="Q333" s="415"/>
      <c r="R333" s="415"/>
      <c r="S333" s="415"/>
      <c r="T333" s="415"/>
      <c r="U333" s="415"/>
      <c r="V333" s="415"/>
      <c r="W333" s="415"/>
      <c r="X333" s="415"/>
      <c r="Y333" s="415"/>
      <c r="Z333" s="415"/>
      <c r="AA333" s="415"/>
      <c r="AB333" s="415"/>
      <c r="AC333" s="415"/>
      <c r="AD333" s="415"/>
      <c r="AE333" s="415"/>
      <c r="AF333" s="415"/>
      <c r="AG333" s="415"/>
      <c r="AH333" s="415"/>
      <c r="AI333" s="416"/>
      <c r="AL333" s="395"/>
      <c r="AM333" s="395"/>
      <c r="AN333" s="395"/>
      <c r="AO333" s="395"/>
      <c r="AP333" s="395"/>
      <c r="AQ333" s="395"/>
      <c r="AR333" s="395"/>
      <c r="AS333" s="395"/>
      <c r="AT333" s="395"/>
      <c r="AU333" s="395"/>
      <c r="AV333" s="395"/>
      <c r="AW333" s="395"/>
      <c r="AX333" s="395"/>
      <c r="AY333" s="395"/>
      <c r="AZ333" s="395"/>
      <c r="BA333" s="395"/>
      <c r="BB333" s="395"/>
      <c r="BC333" s="395"/>
      <c r="BD333" s="395"/>
      <c r="BE333" s="395"/>
      <c r="BF333" s="395"/>
      <c r="BG333" s="395"/>
    </row>
    <row r="334" spans="2:59" ht="23.1" customHeight="1">
      <c r="B334" s="373"/>
      <c r="C334" s="417"/>
      <c r="D334" s="418"/>
      <c r="E334" s="418"/>
      <c r="F334" s="418"/>
      <c r="G334" s="418"/>
      <c r="H334" s="418"/>
      <c r="I334" s="418"/>
      <c r="J334" s="418"/>
      <c r="K334" s="419"/>
      <c r="L334" s="417"/>
      <c r="M334" s="418"/>
      <c r="N334" s="418"/>
      <c r="O334" s="418"/>
      <c r="P334" s="418"/>
      <c r="Q334" s="418"/>
      <c r="R334" s="418"/>
      <c r="S334" s="418"/>
      <c r="T334" s="418"/>
      <c r="U334" s="418"/>
      <c r="V334" s="418"/>
      <c r="W334" s="418"/>
      <c r="X334" s="418"/>
      <c r="Y334" s="418"/>
      <c r="Z334" s="418"/>
      <c r="AA334" s="418"/>
      <c r="AB334" s="418"/>
      <c r="AC334" s="418"/>
      <c r="AD334" s="418"/>
      <c r="AE334" s="418"/>
      <c r="AF334" s="418"/>
      <c r="AG334" s="418"/>
      <c r="AH334" s="418"/>
      <c r="AI334" s="419"/>
      <c r="AL334" s="395"/>
      <c r="AM334" s="395"/>
      <c r="AN334" s="395"/>
      <c r="AO334" s="395"/>
      <c r="AP334" s="395"/>
      <c r="AQ334" s="395"/>
      <c r="AR334" s="395"/>
      <c r="AS334" s="395"/>
      <c r="AT334" s="395"/>
      <c r="AU334" s="395"/>
      <c r="AV334" s="395"/>
      <c r="AW334" s="395"/>
      <c r="AX334" s="395"/>
      <c r="AY334" s="395"/>
      <c r="AZ334" s="395"/>
      <c r="BA334" s="395"/>
      <c r="BB334" s="395"/>
      <c r="BC334" s="395"/>
      <c r="BD334" s="395"/>
      <c r="BE334" s="395"/>
      <c r="BF334" s="395"/>
      <c r="BG334" s="395"/>
    </row>
    <row r="335" spans="2:59" ht="23.1" customHeight="1">
      <c r="B335" s="373" t="s">
        <v>319</v>
      </c>
      <c r="C335" s="414"/>
      <c r="D335" s="415"/>
      <c r="E335" s="415"/>
      <c r="F335" s="415"/>
      <c r="G335" s="415"/>
      <c r="H335" s="415"/>
      <c r="I335" s="415"/>
      <c r="J335" s="415"/>
      <c r="K335" s="416"/>
      <c r="L335" s="414"/>
      <c r="M335" s="415"/>
      <c r="N335" s="415"/>
      <c r="O335" s="415"/>
      <c r="P335" s="415"/>
      <c r="Q335" s="415"/>
      <c r="R335" s="415"/>
      <c r="S335" s="415"/>
      <c r="T335" s="415"/>
      <c r="U335" s="415"/>
      <c r="V335" s="415"/>
      <c r="W335" s="415"/>
      <c r="X335" s="415"/>
      <c r="Y335" s="415"/>
      <c r="Z335" s="415"/>
      <c r="AA335" s="415"/>
      <c r="AB335" s="415"/>
      <c r="AC335" s="415"/>
      <c r="AD335" s="415"/>
      <c r="AE335" s="415"/>
      <c r="AF335" s="415"/>
      <c r="AG335" s="415"/>
      <c r="AH335" s="415"/>
      <c r="AI335" s="416"/>
      <c r="AL335" s="395"/>
      <c r="AM335" s="395"/>
      <c r="AN335" s="395"/>
      <c r="AO335" s="395"/>
      <c r="AP335" s="395"/>
      <c r="AQ335" s="395"/>
      <c r="AR335" s="395"/>
      <c r="AS335" s="395"/>
      <c r="AT335" s="395"/>
      <c r="AU335" s="395"/>
      <c r="AV335" s="395"/>
      <c r="AW335" s="395"/>
      <c r="AX335" s="395"/>
      <c r="AY335" s="395"/>
      <c r="AZ335" s="395"/>
      <c r="BA335" s="395"/>
      <c r="BB335" s="395"/>
      <c r="BC335" s="395"/>
      <c r="BD335" s="395"/>
      <c r="BE335" s="395"/>
      <c r="BF335" s="395"/>
      <c r="BG335" s="395"/>
    </row>
    <row r="336" spans="2:59" ht="23.1" customHeight="1">
      <c r="B336" s="373"/>
      <c r="C336" s="417"/>
      <c r="D336" s="418"/>
      <c r="E336" s="418"/>
      <c r="F336" s="418"/>
      <c r="G336" s="418"/>
      <c r="H336" s="418"/>
      <c r="I336" s="418"/>
      <c r="J336" s="418"/>
      <c r="K336" s="419"/>
      <c r="L336" s="417"/>
      <c r="M336" s="418"/>
      <c r="N336" s="418"/>
      <c r="O336" s="418"/>
      <c r="P336" s="418"/>
      <c r="Q336" s="418"/>
      <c r="R336" s="418"/>
      <c r="S336" s="418"/>
      <c r="T336" s="418"/>
      <c r="U336" s="418"/>
      <c r="V336" s="418"/>
      <c r="W336" s="418"/>
      <c r="X336" s="418"/>
      <c r="Y336" s="418"/>
      <c r="Z336" s="418"/>
      <c r="AA336" s="418"/>
      <c r="AB336" s="418"/>
      <c r="AC336" s="418"/>
      <c r="AD336" s="418"/>
      <c r="AE336" s="418"/>
      <c r="AF336" s="418"/>
      <c r="AG336" s="418"/>
      <c r="AH336" s="418"/>
      <c r="AI336" s="419"/>
      <c r="AL336" s="395"/>
      <c r="AM336" s="395"/>
      <c r="AN336" s="395"/>
      <c r="AO336" s="395"/>
      <c r="AP336" s="395"/>
      <c r="AQ336" s="395"/>
      <c r="AR336" s="395"/>
      <c r="AS336" s="395"/>
      <c r="AT336" s="395"/>
      <c r="AU336" s="395"/>
      <c r="AV336" s="395"/>
      <c r="AW336" s="395"/>
      <c r="AX336" s="395"/>
      <c r="AY336" s="395"/>
      <c r="AZ336" s="395"/>
      <c r="BA336" s="395"/>
      <c r="BB336" s="395"/>
      <c r="BC336" s="395"/>
      <c r="BD336" s="395"/>
      <c r="BE336" s="395"/>
      <c r="BF336" s="395"/>
      <c r="BG336" s="395"/>
    </row>
    <row r="337" spans="2:59" ht="23.1" customHeight="1"/>
    <row r="338" spans="2:59" ht="23.1" customHeight="1"/>
    <row r="339" spans="2:59" ht="23.1" customHeight="1">
      <c r="B339" s="197" t="s">
        <v>110</v>
      </c>
      <c r="C339" s="197"/>
      <c r="D339" s="6" t="s">
        <v>111</v>
      </c>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row>
    <row r="340" spans="2:59" ht="23.1" customHeight="1">
      <c r="B340" s="197"/>
      <c r="C340" s="197"/>
      <c r="D340" s="28" t="s">
        <v>134</v>
      </c>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row>
    <row r="341" spans="2:59" ht="23.1" customHeight="1"/>
    <row r="342" spans="2:59" ht="23.1" customHeight="1">
      <c r="C342" s="22" t="s">
        <v>320</v>
      </c>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row>
    <row r="343" spans="2:59" ht="23.1" customHeight="1">
      <c r="C343" s="22" t="s">
        <v>132</v>
      </c>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row>
    <row r="344" spans="2:59" ht="23.1" customHeight="1">
      <c r="C344" s="25" t="s">
        <v>485</v>
      </c>
      <c r="AL344" s="395"/>
      <c r="AM344" s="395"/>
      <c r="AN344" s="395"/>
      <c r="AO344" s="395"/>
      <c r="AP344" s="395"/>
      <c r="AQ344" s="395"/>
      <c r="AR344" s="395"/>
      <c r="AS344" s="395"/>
      <c r="AT344" s="395"/>
      <c r="AU344" s="395"/>
      <c r="AV344" s="395"/>
      <c r="AW344" s="395"/>
      <c r="AX344" s="395"/>
      <c r="AY344" s="395"/>
      <c r="AZ344" s="395"/>
      <c r="BA344" s="395"/>
      <c r="BB344" s="395"/>
      <c r="BC344" s="395"/>
      <c r="BD344" s="395"/>
      <c r="BE344" s="395"/>
      <c r="BF344" s="395"/>
      <c r="BG344" s="395"/>
    </row>
    <row r="345" spans="2:59" ht="23.1" customHeight="1">
      <c r="C345" t="s">
        <v>112</v>
      </c>
      <c r="G345" s="53"/>
      <c r="H345" s="9" t="s">
        <v>113</v>
      </c>
      <c r="P345" s="1"/>
      <c r="AL345" s="395"/>
      <c r="AM345" s="395"/>
      <c r="AN345" s="395"/>
      <c r="AO345" s="395"/>
      <c r="AP345" s="395"/>
      <c r="AQ345" s="395"/>
      <c r="AR345" s="395"/>
      <c r="AS345" s="395"/>
      <c r="AT345" s="395"/>
      <c r="AU345" s="395"/>
      <c r="AV345" s="395"/>
      <c r="AW345" s="395"/>
      <c r="AX345" s="395"/>
      <c r="AY345" s="395"/>
      <c r="AZ345" s="395"/>
      <c r="BA345" s="395"/>
      <c r="BB345" s="395"/>
      <c r="BC345" s="395"/>
      <c r="BD345" s="395"/>
      <c r="BE345" s="395"/>
      <c r="BF345" s="395"/>
      <c r="BG345" s="395"/>
    </row>
    <row r="346" spans="2:59" ht="23.1" customHeight="1">
      <c r="C346" t="s">
        <v>114</v>
      </c>
      <c r="H346" s="24" t="s">
        <v>115</v>
      </c>
      <c r="I346" s="443"/>
      <c r="J346" s="443"/>
      <c r="K346" s="443"/>
      <c r="L346" s="443"/>
      <c r="M346" t="s">
        <v>116</v>
      </c>
      <c r="O346" s="24" t="s">
        <v>117</v>
      </c>
      <c r="P346" s="443"/>
      <c r="Q346" s="443"/>
      <c r="R346" s="443"/>
      <c r="S346" s="443"/>
      <c r="T346" t="s">
        <v>116</v>
      </c>
      <c r="AL346" s="395"/>
      <c r="AM346" s="395"/>
      <c r="AN346" s="395"/>
      <c r="AO346" s="395"/>
      <c r="AP346" s="395"/>
      <c r="AQ346" s="395"/>
      <c r="AR346" s="395"/>
      <c r="AS346" s="395"/>
      <c r="AT346" s="395"/>
      <c r="AU346" s="395"/>
      <c r="AV346" s="395"/>
      <c r="AW346" s="395"/>
      <c r="AX346" s="395"/>
      <c r="AY346" s="395"/>
      <c r="AZ346" s="395"/>
      <c r="BA346" s="395"/>
      <c r="BB346" s="395"/>
      <c r="BC346" s="395"/>
      <c r="BD346" s="395"/>
      <c r="BE346" s="395"/>
      <c r="BF346" s="395"/>
      <c r="BG346" s="395"/>
    </row>
    <row r="347" spans="2:59" ht="23.1" customHeight="1">
      <c r="AL347" s="395"/>
      <c r="AM347" s="395"/>
      <c r="AN347" s="395"/>
      <c r="AO347" s="395"/>
      <c r="AP347" s="395"/>
      <c r="AQ347" s="395"/>
      <c r="AR347" s="395"/>
      <c r="AS347" s="395"/>
      <c r="AT347" s="395"/>
      <c r="AU347" s="395"/>
      <c r="AV347" s="395"/>
      <c r="AW347" s="395"/>
      <c r="AX347" s="395"/>
      <c r="AY347" s="395"/>
      <c r="AZ347" s="395"/>
      <c r="BA347" s="395"/>
      <c r="BB347" s="395"/>
      <c r="BC347" s="395"/>
      <c r="BD347" s="395"/>
      <c r="BE347" s="395"/>
      <c r="BF347" s="395"/>
      <c r="BG347" s="395"/>
    </row>
    <row r="348" spans="2:59" ht="23.1" customHeight="1">
      <c r="C348" s="298" t="s">
        <v>118</v>
      </c>
      <c r="D348" s="298"/>
      <c r="E348" s="298"/>
      <c r="F348" s="414"/>
      <c r="G348" s="415"/>
      <c r="H348" s="415"/>
      <c r="I348" s="415"/>
      <c r="J348" s="415"/>
      <c r="K348" s="415"/>
      <c r="L348" s="415"/>
      <c r="M348" s="415"/>
      <c r="N348" s="415"/>
      <c r="O348" s="415"/>
      <c r="P348" s="415"/>
      <c r="Q348" s="415"/>
      <c r="R348" s="415"/>
      <c r="S348" s="415"/>
      <c r="T348" s="415"/>
      <c r="U348" s="415"/>
      <c r="V348" s="415"/>
      <c r="W348" s="415"/>
      <c r="X348" s="415"/>
      <c r="Y348" s="415"/>
      <c r="Z348" s="415"/>
      <c r="AA348" s="415"/>
      <c r="AB348" s="415"/>
      <c r="AC348" s="415"/>
      <c r="AD348" s="415"/>
      <c r="AE348" s="415"/>
      <c r="AF348" s="415"/>
      <c r="AG348" s="415"/>
      <c r="AH348" s="415"/>
      <c r="AI348" s="416"/>
      <c r="AL348" s="395"/>
      <c r="AM348" s="395"/>
      <c r="AN348" s="395"/>
      <c r="AO348" s="395"/>
      <c r="AP348" s="395"/>
      <c r="AQ348" s="395"/>
      <c r="AR348" s="395"/>
      <c r="AS348" s="395"/>
      <c r="AT348" s="395"/>
      <c r="AU348" s="395"/>
      <c r="AV348" s="395"/>
      <c r="AW348" s="395"/>
      <c r="AX348" s="395"/>
      <c r="AY348" s="395"/>
      <c r="AZ348" s="395"/>
      <c r="BA348" s="395"/>
      <c r="BB348" s="395"/>
      <c r="BC348" s="395"/>
      <c r="BD348" s="395"/>
      <c r="BE348" s="395"/>
      <c r="BF348" s="395"/>
      <c r="BG348" s="395"/>
    </row>
    <row r="349" spans="2:59" ht="23.1" customHeight="1">
      <c r="C349" s="298"/>
      <c r="D349" s="298"/>
      <c r="E349" s="298"/>
      <c r="F349" s="417"/>
      <c r="G349" s="418"/>
      <c r="H349" s="418"/>
      <c r="I349" s="418"/>
      <c r="J349" s="418"/>
      <c r="K349" s="418"/>
      <c r="L349" s="418"/>
      <c r="M349" s="418"/>
      <c r="N349" s="418"/>
      <c r="O349" s="418"/>
      <c r="P349" s="418"/>
      <c r="Q349" s="418"/>
      <c r="R349" s="418"/>
      <c r="S349" s="418"/>
      <c r="T349" s="418"/>
      <c r="U349" s="418"/>
      <c r="V349" s="418"/>
      <c r="W349" s="418"/>
      <c r="X349" s="418"/>
      <c r="Y349" s="418"/>
      <c r="Z349" s="418"/>
      <c r="AA349" s="418"/>
      <c r="AB349" s="418"/>
      <c r="AC349" s="418"/>
      <c r="AD349" s="418"/>
      <c r="AE349" s="418"/>
      <c r="AF349" s="418"/>
      <c r="AG349" s="418"/>
      <c r="AH349" s="418"/>
      <c r="AI349" s="419"/>
      <c r="AL349" s="395"/>
      <c r="AM349" s="395"/>
      <c r="AN349" s="395"/>
      <c r="AO349" s="395"/>
      <c r="AP349" s="395"/>
      <c r="AQ349" s="395"/>
      <c r="AR349" s="395"/>
      <c r="AS349" s="395"/>
      <c r="AT349" s="395"/>
      <c r="AU349" s="395"/>
      <c r="AV349" s="395"/>
      <c r="AW349" s="395"/>
      <c r="AX349" s="395"/>
      <c r="AY349" s="395"/>
      <c r="AZ349" s="395"/>
      <c r="BA349" s="395"/>
      <c r="BB349" s="395"/>
      <c r="BC349" s="395"/>
      <c r="BD349" s="395"/>
      <c r="BE349" s="395"/>
      <c r="BF349" s="395"/>
      <c r="BG349" s="395"/>
    </row>
    <row r="350" spans="2:59" ht="23.1" customHeight="1"/>
    <row r="351" spans="2:59" ht="23.1" customHeight="1">
      <c r="C351" s="22" t="s">
        <v>422</v>
      </c>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row>
    <row r="352" spans="2:59" ht="23.1" customHeight="1">
      <c r="AL352" s="395"/>
      <c r="AM352" s="395"/>
      <c r="AN352" s="395"/>
      <c r="AO352" s="395"/>
      <c r="AP352" s="395"/>
      <c r="AQ352" s="395"/>
      <c r="AR352" s="395"/>
      <c r="AS352" s="395"/>
      <c r="AT352" s="395"/>
      <c r="AU352" s="395"/>
      <c r="AV352" s="395"/>
      <c r="AW352" s="395"/>
      <c r="AX352" s="395"/>
      <c r="AY352" s="395"/>
      <c r="AZ352" s="395"/>
      <c r="BA352" s="395"/>
      <c r="BB352" s="395"/>
      <c r="BC352" s="395"/>
      <c r="BD352" s="395"/>
      <c r="BE352" s="395"/>
      <c r="BF352" s="395"/>
      <c r="BG352" s="395"/>
    </row>
    <row r="353" spans="2:59" ht="23.1" customHeight="1">
      <c r="C353" s="54"/>
      <c r="E353" t="s">
        <v>196</v>
      </c>
      <c r="H353" t="s">
        <v>321</v>
      </c>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c r="AI353" s="394"/>
      <c r="AL353" s="395"/>
      <c r="AM353" s="395"/>
      <c r="AN353" s="395"/>
      <c r="AO353" s="395"/>
      <c r="AP353" s="395"/>
      <c r="AQ353" s="395"/>
      <c r="AR353" s="395"/>
      <c r="AS353" s="395"/>
      <c r="AT353" s="395"/>
      <c r="AU353" s="395"/>
      <c r="AV353" s="395"/>
      <c r="AW353" s="395"/>
      <c r="AX353" s="395"/>
      <c r="AY353" s="395"/>
      <c r="AZ353" s="395"/>
      <c r="BA353" s="395"/>
      <c r="BB353" s="395"/>
      <c r="BC353" s="395"/>
      <c r="BD353" s="395"/>
      <c r="BE353" s="395"/>
      <c r="BF353" s="395"/>
      <c r="BG353" s="395"/>
    </row>
    <row r="354" spans="2:59" ht="23.1" customHeight="1">
      <c r="E354" t="s">
        <v>227</v>
      </c>
      <c r="AL354" s="395"/>
      <c r="AM354" s="395"/>
      <c r="AN354" s="395"/>
      <c r="AO354" s="395"/>
      <c r="AP354" s="395"/>
      <c r="AQ354" s="395"/>
      <c r="AR354" s="395"/>
      <c r="AS354" s="395"/>
      <c r="AT354" s="395"/>
      <c r="AU354" s="395"/>
      <c r="AV354" s="395"/>
      <c r="AW354" s="395"/>
      <c r="AX354" s="395"/>
      <c r="AY354" s="395"/>
      <c r="AZ354" s="395"/>
      <c r="BA354" s="395"/>
      <c r="BB354" s="395"/>
      <c r="BC354" s="395"/>
      <c r="BD354" s="395"/>
      <c r="BE354" s="395"/>
      <c r="BF354" s="395"/>
      <c r="BG354" s="395"/>
    </row>
    <row r="355" spans="2:59" ht="23.1" customHeight="1"/>
    <row r="356" spans="2:59" ht="23.1" customHeight="1">
      <c r="C356" s="22" t="s">
        <v>322</v>
      </c>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row>
    <row r="357" spans="2:59" ht="23.1" customHeight="1">
      <c r="AL357" s="395"/>
      <c r="AM357" s="395"/>
      <c r="AN357" s="395"/>
      <c r="AO357" s="395"/>
      <c r="AP357" s="395"/>
      <c r="AQ357" s="395"/>
      <c r="AR357" s="395"/>
      <c r="AS357" s="395"/>
      <c r="AT357" s="395"/>
      <c r="AU357" s="395"/>
      <c r="AV357" s="395"/>
      <c r="AW357" s="395"/>
      <c r="AX357" s="395"/>
      <c r="AY357" s="395"/>
      <c r="AZ357" s="395"/>
      <c r="BA357" s="395"/>
      <c r="BB357" s="395"/>
      <c r="BC357" s="395"/>
      <c r="BD357" s="395"/>
      <c r="BE357" s="395"/>
      <c r="BF357" s="395"/>
      <c r="BG357" s="395"/>
    </row>
    <row r="358" spans="2:59" ht="23.1" customHeight="1">
      <c r="C358" s="54"/>
      <c r="E358" t="s">
        <v>324</v>
      </c>
      <c r="AL358" s="395"/>
      <c r="AM358" s="395"/>
      <c r="AN358" s="395"/>
      <c r="AO358" s="395"/>
      <c r="AP358" s="395"/>
      <c r="AQ358" s="395"/>
      <c r="AR358" s="395"/>
      <c r="AS358" s="395"/>
      <c r="AT358" s="395"/>
      <c r="AU358" s="395"/>
      <c r="AV358" s="395"/>
      <c r="AW358" s="395"/>
      <c r="AX358" s="395"/>
      <c r="AY358" s="395"/>
      <c r="AZ358" s="395"/>
      <c r="BA358" s="395"/>
      <c r="BB358" s="395"/>
      <c r="BC358" s="395"/>
      <c r="BD358" s="395"/>
      <c r="BE358" s="395"/>
      <c r="BF358" s="395"/>
      <c r="BG358" s="395"/>
    </row>
    <row r="359" spans="2:59" ht="23.1" customHeight="1">
      <c r="E359" t="s">
        <v>323</v>
      </c>
      <c r="H359" t="s">
        <v>325</v>
      </c>
      <c r="K359" s="402"/>
      <c r="L359" s="403"/>
      <c r="M359" s="403"/>
      <c r="N359" s="403"/>
      <c r="O359" s="403"/>
      <c r="P359" s="403"/>
      <c r="Q359" s="403"/>
      <c r="R359" s="403"/>
      <c r="S359" s="403"/>
      <c r="T359" s="403"/>
      <c r="U359" s="403"/>
      <c r="V359" s="403"/>
      <c r="W359" s="403"/>
      <c r="X359" s="403"/>
      <c r="Y359" s="403"/>
      <c r="Z359" s="403"/>
      <c r="AA359" s="403"/>
      <c r="AB359" s="403"/>
      <c r="AC359" s="403"/>
      <c r="AD359" s="403"/>
      <c r="AE359" s="403"/>
      <c r="AF359" s="403"/>
      <c r="AG359" s="403"/>
      <c r="AH359" s="403"/>
      <c r="AI359" s="404"/>
      <c r="AL359" s="395"/>
      <c r="AM359" s="395"/>
      <c r="AN359" s="395"/>
      <c r="AO359" s="395"/>
      <c r="AP359" s="395"/>
      <c r="AQ359" s="395"/>
      <c r="AR359" s="395"/>
      <c r="AS359" s="395"/>
      <c r="AT359" s="395"/>
      <c r="AU359" s="395"/>
      <c r="AV359" s="395"/>
      <c r="AW359" s="395"/>
      <c r="AX359" s="395"/>
      <c r="AY359" s="395"/>
      <c r="AZ359" s="395"/>
      <c r="BA359" s="395"/>
      <c r="BB359" s="395"/>
      <c r="BC359" s="395"/>
      <c r="BD359" s="395"/>
      <c r="BE359" s="395"/>
      <c r="BF359" s="395"/>
      <c r="BG359" s="395"/>
    </row>
    <row r="360" spans="2:59" ht="23.1" customHeight="1">
      <c r="H360" s="13" t="s">
        <v>402</v>
      </c>
      <c r="AL360" s="395"/>
      <c r="AM360" s="395"/>
      <c r="AN360" s="395"/>
      <c r="AO360" s="395"/>
      <c r="AP360" s="395"/>
      <c r="AQ360" s="395"/>
      <c r="AR360" s="395"/>
      <c r="AS360" s="395"/>
      <c r="AT360" s="395"/>
      <c r="AU360" s="395"/>
      <c r="AV360" s="395"/>
      <c r="AW360" s="395"/>
      <c r="AX360" s="395"/>
      <c r="AY360" s="395"/>
      <c r="AZ360" s="395"/>
      <c r="BA360" s="395"/>
      <c r="BB360" s="395"/>
      <c r="BC360" s="395"/>
      <c r="BD360" s="395"/>
      <c r="BE360" s="395"/>
      <c r="BF360" s="395"/>
      <c r="BG360" s="395"/>
    </row>
    <row r="361" spans="2:59" ht="23.1" customHeight="1">
      <c r="H361" s="13"/>
    </row>
    <row r="362" spans="2:59" ht="23.1" customHeight="1">
      <c r="C362" s="22" t="s">
        <v>133</v>
      </c>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row>
    <row r="363" spans="2:59" ht="23.1" customHeight="1">
      <c r="B363" s="377" t="s">
        <v>528</v>
      </c>
      <c r="C363" s="377"/>
      <c r="D363" s="377"/>
      <c r="E363" s="377"/>
      <c r="F363" s="377"/>
      <c r="G363" s="377"/>
      <c r="H363" s="377"/>
      <c r="I363" s="377"/>
      <c r="J363" s="377"/>
      <c r="K363" s="377"/>
      <c r="L363" s="377"/>
      <c r="M363" s="377"/>
      <c r="N363" s="377"/>
      <c r="O363" s="377"/>
      <c r="P363" s="377"/>
      <c r="Q363" s="377"/>
      <c r="R363" s="377"/>
      <c r="S363" s="377"/>
      <c r="T363" s="377"/>
      <c r="U363" s="377"/>
      <c r="V363" s="377"/>
      <c r="W363" s="377"/>
      <c r="X363" s="377"/>
      <c r="Y363" s="377"/>
      <c r="Z363" s="377"/>
      <c r="AA363" s="377"/>
      <c r="AB363" s="377"/>
      <c r="AC363" s="377"/>
      <c r="AD363" s="377"/>
      <c r="AE363" s="377"/>
      <c r="AF363" s="377"/>
      <c r="AG363" s="377"/>
      <c r="AH363" s="377"/>
      <c r="AI363" s="377"/>
      <c r="AL363" s="395"/>
      <c r="AM363" s="395"/>
      <c r="AN363" s="395"/>
      <c r="AO363" s="395"/>
      <c r="AP363" s="395"/>
      <c r="AQ363" s="395"/>
      <c r="AR363" s="395"/>
      <c r="AS363" s="395"/>
      <c r="AT363" s="395"/>
      <c r="AU363" s="395"/>
      <c r="AV363" s="395"/>
      <c r="AW363" s="395"/>
      <c r="AX363" s="395"/>
      <c r="AY363" s="395"/>
      <c r="AZ363" s="395"/>
      <c r="BA363" s="395"/>
      <c r="BB363" s="395"/>
      <c r="BC363" s="395"/>
      <c r="BD363" s="395"/>
      <c r="BE363" s="395"/>
      <c r="BF363" s="395"/>
      <c r="BG363" s="395"/>
    </row>
    <row r="364" spans="2:59" ht="23.1" customHeight="1">
      <c r="B364" s="377"/>
      <c r="C364" s="377"/>
      <c r="D364" s="377"/>
      <c r="E364" s="377"/>
      <c r="F364" s="377"/>
      <c r="G364" s="377"/>
      <c r="H364" s="377"/>
      <c r="I364" s="377"/>
      <c r="J364" s="377"/>
      <c r="K364" s="377"/>
      <c r="L364" s="377"/>
      <c r="M364" s="377"/>
      <c r="N364" s="377"/>
      <c r="O364" s="377"/>
      <c r="P364" s="377"/>
      <c r="Q364" s="377"/>
      <c r="R364" s="377"/>
      <c r="S364" s="377"/>
      <c r="T364" s="377"/>
      <c r="U364" s="377"/>
      <c r="V364" s="377"/>
      <c r="W364" s="377"/>
      <c r="X364" s="377"/>
      <c r="Y364" s="377"/>
      <c r="Z364" s="377"/>
      <c r="AA364" s="377"/>
      <c r="AB364" s="377"/>
      <c r="AC364" s="377"/>
      <c r="AD364" s="377"/>
      <c r="AE364" s="377"/>
      <c r="AF364" s="377"/>
      <c r="AG364" s="377"/>
      <c r="AH364" s="377"/>
      <c r="AI364" s="377"/>
      <c r="AL364" s="395"/>
      <c r="AM364" s="395"/>
      <c r="AN364" s="395"/>
      <c r="AO364" s="395"/>
      <c r="AP364" s="395"/>
      <c r="AQ364" s="395"/>
      <c r="AR364" s="395"/>
      <c r="AS364" s="395"/>
      <c r="AT364" s="395"/>
      <c r="AU364" s="395"/>
      <c r="AV364" s="395"/>
      <c r="AW364" s="395"/>
      <c r="AX364" s="395"/>
      <c r="AY364" s="395"/>
      <c r="AZ364" s="395"/>
      <c r="BA364" s="395"/>
      <c r="BB364" s="395"/>
      <c r="BC364" s="395"/>
      <c r="BD364" s="395"/>
      <c r="BE364" s="395"/>
      <c r="BF364" s="395"/>
      <c r="BG364" s="395"/>
    </row>
    <row r="365" spans="2:59" ht="23.1" customHeight="1">
      <c r="B365" s="377"/>
      <c r="C365" s="377"/>
      <c r="D365" s="377"/>
      <c r="E365" s="377"/>
      <c r="F365" s="377"/>
      <c r="G365" s="377"/>
      <c r="H365" s="377"/>
      <c r="I365" s="377"/>
      <c r="J365" s="377"/>
      <c r="K365" s="377"/>
      <c r="L365" s="377"/>
      <c r="M365" s="377"/>
      <c r="N365" s="377"/>
      <c r="O365" s="377"/>
      <c r="P365" s="377"/>
      <c r="Q365" s="377"/>
      <c r="R365" s="377"/>
      <c r="S365" s="377"/>
      <c r="T365" s="377"/>
      <c r="U365" s="377"/>
      <c r="V365" s="377"/>
      <c r="W365" s="377"/>
      <c r="X365" s="377"/>
      <c r="Y365" s="377"/>
      <c r="Z365" s="377"/>
      <c r="AA365" s="377"/>
      <c r="AB365" s="377"/>
      <c r="AC365" s="377"/>
      <c r="AD365" s="377"/>
      <c r="AE365" s="377"/>
      <c r="AF365" s="377"/>
      <c r="AG365" s="377"/>
      <c r="AH365" s="377"/>
      <c r="AI365" s="377"/>
      <c r="AL365" s="395"/>
      <c r="AM365" s="395"/>
      <c r="AN365" s="395"/>
      <c r="AO365" s="395"/>
      <c r="AP365" s="395"/>
      <c r="AQ365" s="395"/>
      <c r="AR365" s="395"/>
      <c r="AS365" s="395"/>
      <c r="AT365" s="395"/>
      <c r="AU365" s="395"/>
      <c r="AV365" s="395"/>
      <c r="AW365" s="395"/>
      <c r="AX365" s="395"/>
      <c r="AY365" s="395"/>
      <c r="AZ365" s="395"/>
      <c r="BA365" s="395"/>
      <c r="BB365" s="395"/>
      <c r="BC365" s="395"/>
      <c r="BD365" s="395"/>
      <c r="BE365" s="395"/>
      <c r="BF365" s="395"/>
      <c r="BG365" s="395"/>
    </row>
    <row r="366" spans="2:59" ht="23.1" customHeight="1">
      <c r="B366" s="377"/>
      <c r="C366" s="377"/>
      <c r="D366" s="377"/>
      <c r="E366" s="377"/>
      <c r="F366" s="377"/>
      <c r="G366" s="377"/>
      <c r="H366" s="377"/>
      <c r="I366" s="377"/>
      <c r="J366" s="377"/>
      <c r="K366" s="377"/>
      <c r="L366" s="377"/>
      <c r="M366" s="377"/>
      <c r="N366" s="377"/>
      <c r="O366" s="377"/>
      <c r="P366" s="377"/>
      <c r="Q366" s="377"/>
      <c r="R366" s="377"/>
      <c r="S366" s="377"/>
      <c r="T366" s="377"/>
      <c r="U366" s="377"/>
      <c r="V366" s="377"/>
      <c r="W366" s="377"/>
      <c r="X366" s="377"/>
      <c r="Y366" s="377"/>
      <c r="Z366" s="377"/>
      <c r="AA366" s="377"/>
      <c r="AB366" s="377"/>
      <c r="AC366" s="377"/>
      <c r="AD366" s="377"/>
      <c r="AE366" s="377"/>
      <c r="AF366" s="377"/>
      <c r="AG366" s="377"/>
      <c r="AH366" s="377"/>
      <c r="AI366" s="377"/>
      <c r="AL366" s="395"/>
      <c r="AM366" s="395"/>
      <c r="AN366" s="395"/>
      <c r="AO366" s="395"/>
      <c r="AP366" s="395"/>
      <c r="AQ366" s="395"/>
      <c r="AR366" s="395"/>
      <c r="AS366" s="395"/>
      <c r="AT366" s="395"/>
      <c r="AU366" s="395"/>
      <c r="AV366" s="395"/>
      <c r="AW366" s="395"/>
      <c r="AX366" s="395"/>
      <c r="AY366" s="395"/>
      <c r="AZ366" s="395"/>
      <c r="BA366" s="395"/>
      <c r="BB366" s="395"/>
      <c r="BC366" s="395"/>
      <c r="BD366" s="395"/>
      <c r="BE366" s="395"/>
      <c r="BF366" s="395"/>
      <c r="BG366" s="395"/>
    </row>
    <row r="367" spans="2:59" ht="23.1" customHeight="1">
      <c r="B367" s="289" t="str">
        <f>Year4&amp;"年度"</f>
        <v>2022年度</v>
      </c>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289"/>
      <c r="AA367" s="72" t="s">
        <v>334</v>
      </c>
      <c r="AB367" s="42"/>
      <c r="AC367" s="42"/>
      <c r="AD367" s="42"/>
      <c r="AL367" s="395"/>
      <c r="AM367" s="395"/>
      <c r="AN367" s="395"/>
      <c r="AO367" s="395"/>
      <c r="AP367" s="395"/>
      <c r="AQ367" s="395"/>
      <c r="AR367" s="395"/>
      <c r="AS367" s="395"/>
      <c r="AT367" s="395"/>
      <c r="AU367" s="395"/>
      <c r="AV367" s="395"/>
      <c r="AW367" s="395"/>
      <c r="AX367" s="395"/>
      <c r="AY367" s="395"/>
      <c r="AZ367" s="395"/>
      <c r="BA367" s="395"/>
      <c r="BB367" s="395"/>
      <c r="BC367" s="395"/>
      <c r="BD367" s="395"/>
      <c r="BE367" s="395"/>
      <c r="BF367" s="395"/>
      <c r="BG367" s="395"/>
    </row>
    <row r="368" spans="2:59" ht="23.1" customHeight="1" thickBot="1">
      <c r="B368" s="282" t="s">
        <v>447</v>
      </c>
      <c r="C368" s="282"/>
      <c r="D368" s="282"/>
      <c r="E368" s="282"/>
      <c r="F368" s="282"/>
      <c r="G368" s="282"/>
      <c r="H368" s="282"/>
      <c r="I368" s="282"/>
      <c r="J368" s="282"/>
      <c r="K368" s="282"/>
      <c r="L368" s="436"/>
      <c r="M368" s="436"/>
      <c r="N368" s="436"/>
      <c r="O368" s="436"/>
      <c r="P368" s="436"/>
      <c r="Q368" s="436"/>
      <c r="R368" s="436"/>
      <c r="S368" s="436"/>
      <c r="T368" s="436"/>
      <c r="U368" s="436"/>
      <c r="V368" s="436"/>
      <c r="W368" s="436"/>
      <c r="X368" s="436"/>
      <c r="Y368" s="93" t="s">
        <v>33</v>
      </c>
      <c r="Z368" s="62"/>
      <c r="AA368" s="290" t="s">
        <v>300</v>
      </c>
      <c r="AB368" s="290"/>
      <c r="AC368" s="290"/>
      <c r="AD368" s="290" t="s">
        <v>301</v>
      </c>
      <c r="AE368" s="290"/>
      <c r="AF368" s="290"/>
      <c r="AG368" s="290" t="s">
        <v>299</v>
      </c>
      <c r="AH368" s="290"/>
      <c r="AI368" s="290"/>
      <c r="AL368" s="395"/>
      <c r="AM368" s="395"/>
      <c r="AN368" s="395"/>
      <c r="AO368" s="395"/>
      <c r="AP368" s="395"/>
      <c r="AQ368" s="395"/>
      <c r="AR368" s="395"/>
      <c r="AS368" s="395"/>
      <c r="AT368" s="395"/>
      <c r="AU368" s="395"/>
      <c r="AV368" s="395"/>
      <c r="AW368" s="395"/>
      <c r="AX368" s="395"/>
      <c r="AY368" s="395"/>
      <c r="AZ368" s="395"/>
      <c r="BA368" s="395"/>
      <c r="BB368" s="395"/>
      <c r="BC368" s="395"/>
      <c r="BD368" s="395"/>
      <c r="BE368" s="395"/>
      <c r="BF368" s="395"/>
      <c r="BG368" s="395"/>
    </row>
    <row r="369" spans="2:59" ht="23.1" customHeight="1">
      <c r="B369" s="281" t="s">
        <v>448</v>
      </c>
      <c r="C369" s="281"/>
      <c r="D369" s="281"/>
      <c r="E369" s="281"/>
      <c r="F369" s="281"/>
      <c r="G369" s="281"/>
      <c r="H369" s="281"/>
      <c r="I369" s="281"/>
      <c r="J369" s="281"/>
      <c r="K369" s="281"/>
      <c r="L369" s="442"/>
      <c r="M369" s="442"/>
      <c r="N369" s="442"/>
      <c r="O369" s="284" t="s">
        <v>298</v>
      </c>
      <c r="P369" s="284"/>
      <c r="Q369" s="442"/>
      <c r="R369" s="442"/>
      <c r="S369" s="442"/>
      <c r="T369" s="284" t="s">
        <v>489</v>
      </c>
      <c r="U369" s="284"/>
      <c r="V369" s="441"/>
      <c r="W369" s="441"/>
      <c r="X369" s="441"/>
      <c r="Y369" s="46" t="s">
        <v>34</v>
      </c>
      <c r="Z369" s="43"/>
      <c r="AA369" s="288" t="str">
        <f>IF(OR(ISBLANK(L370),ISBLANK(L371)),"",L370+L371)</f>
        <v/>
      </c>
      <c r="AB369" s="288"/>
      <c r="AC369" s="47" t="s">
        <v>136</v>
      </c>
      <c r="AD369" s="288" t="str">
        <f>IF(OR(ISBLANK(Q370),ISBLANK(Q371)),"",Q370+Q371)</f>
        <v/>
      </c>
      <c r="AE369" s="288"/>
      <c r="AF369" s="61" t="s">
        <v>137</v>
      </c>
      <c r="AG369" s="287" t="str">
        <f>IF(OR(ISBLANK(L369),ISBLANK(Q369),Q369=0),"",L369/Q369*100)</f>
        <v/>
      </c>
      <c r="AH369" s="287"/>
      <c r="AI369" s="47" t="s">
        <v>34</v>
      </c>
      <c r="AL369" s="395"/>
      <c r="AM369" s="395"/>
      <c r="AN369" s="395"/>
      <c r="AO369" s="395"/>
      <c r="AP369" s="395"/>
      <c r="AQ369" s="395"/>
      <c r="AR369" s="395"/>
      <c r="AS369" s="395"/>
      <c r="AT369" s="395"/>
      <c r="AU369" s="395"/>
      <c r="AV369" s="395"/>
      <c r="AW369" s="395"/>
      <c r="AX369" s="395"/>
      <c r="AY369" s="395"/>
      <c r="AZ369" s="395"/>
      <c r="BA369" s="395"/>
      <c r="BB369" s="395"/>
      <c r="BC369" s="395"/>
      <c r="BD369" s="395"/>
      <c r="BE369" s="395"/>
      <c r="BF369" s="395"/>
      <c r="BG369" s="395"/>
    </row>
    <row r="370" spans="2:59" ht="23.1" customHeight="1">
      <c r="B370" s="210" t="s">
        <v>449</v>
      </c>
      <c r="C370" s="210"/>
      <c r="D370" s="210"/>
      <c r="E370" s="210"/>
      <c r="F370" s="210"/>
      <c r="G370" s="210"/>
      <c r="H370" s="210"/>
      <c r="I370" s="210"/>
      <c r="J370" s="210"/>
      <c r="K370" s="210"/>
      <c r="L370" s="412"/>
      <c r="M370" s="412"/>
      <c r="N370" s="412"/>
      <c r="O370" s="221" t="s">
        <v>298</v>
      </c>
      <c r="P370" s="221"/>
      <c r="Q370" s="412"/>
      <c r="R370" s="412"/>
      <c r="S370" s="412"/>
      <c r="T370" s="284" t="s">
        <v>489</v>
      </c>
      <c r="U370" s="284"/>
      <c r="V370" s="441"/>
      <c r="W370" s="441"/>
      <c r="X370" s="441"/>
      <c r="Y370" s="45" t="s">
        <v>34</v>
      </c>
      <c r="AA370" s="55"/>
      <c r="AB370" s="55"/>
      <c r="AC370" s="55"/>
      <c r="AD370" s="55"/>
      <c r="AE370" s="55"/>
      <c r="AF370" s="55" t="s">
        <v>10</v>
      </c>
      <c r="AG370" s="375" t="str">
        <f>IF(OR(ISBLANK(L370),ISBLANK(Q370),Q370=0),"",L370/Q370*100)</f>
        <v/>
      </c>
      <c r="AH370" s="376"/>
      <c r="AI370" s="47" t="s">
        <v>34</v>
      </c>
      <c r="AL370" s="395"/>
      <c r="AM370" s="395"/>
      <c r="AN370" s="395"/>
      <c r="AO370" s="395"/>
      <c r="AP370" s="395"/>
      <c r="AQ370" s="395"/>
      <c r="AR370" s="395"/>
      <c r="AS370" s="395"/>
      <c r="AT370" s="395"/>
      <c r="AU370" s="395"/>
      <c r="AV370" s="395"/>
      <c r="AW370" s="395"/>
      <c r="AX370" s="395"/>
      <c r="AY370" s="395"/>
      <c r="AZ370" s="395"/>
      <c r="BA370" s="395"/>
      <c r="BB370" s="395"/>
      <c r="BC370" s="395"/>
      <c r="BD370" s="395"/>
      <c r="BE370" s="395"/>
      <c r="BF370" s="395"/>
      <c r="BG370" s="395"/>
    </row>
    <row r="371" spans="2:59" ht="23.1" customHeight="1">
      <c r="B371" s="210" t="s">
        <v>451</v>
      </c>
      <c r="C371" s="210"/>
      <c r="D371" s="210"/>
      <c r="E371" s="210"/>
      <c r="F371" s="210"/>
      <c r="G371" s="210"/>
      <c r="H371" s="210"/>
      <c r="I371" s="210"/>
      <c r="J371" s="210"/>
      <c r="K371" s="210"/>
      <c r="L371" s="412"/>
      <c r="M371" s="412"/>
      <c r="N371" s="412"/>
      <c r="O371" s="221" t="s">
        <v>298</v>
      </c>
      <c r="P371" s="221"/>
      <c r="Q371" s="412"/>
      <c r="R371" s="412"/>
      <c r="S371" s="412"/>
      <c r="T371" s="284" t="s">
        <v>489</v>
      </c>
      <c r="U371" s="284"/>
      <c r="V371" s="441"/>
      <c r="W371" s="441"/>
      <c r="X371" s="441"/>
      <c r="Y371" s="45" t="s">
        <v>34</v>
      </c>
      <c r="AA371" s="55"/>
      <c r="AB371" s="55"/>
      <c r="AC371" s="55"/>
      <c r="AD371" s="55"/>
      <c r="AE371" s="55"/>
      <c r="AF371" s="55" t="s">
        <v>9</v>
      </c>
      <c r="AG371" s="375" t="str">
        <f>IF(OR(ISBLANK(L371),ISBLANK(Q371),Q371=0),"",L371/Q371*100)</f>
        <v/>
      </c>
      <c r="AH371" s="376"/>
      <c r="AI371" s="47" t="s">
        <v>34</v>
      </c>
      <c r="AL371" s="395"/>
      <c r="AM371" s="395"/>
      <c r="AN371" s="395"/>
      <c r="AO371" s="395"/>
      <c r="AP371" s="395"/>
      <c r="AQ371" s="395"/>
      <c r="AR371" s="395"/>
      <c r="AS371" s="395"/>
      <c r="AT371" s="395"/>
      <c r="AU371" s="395"/>
      <c r="AV371" s="395"/>
      <c r="AW371" s="395"/>
      <c r="AX371" s="395"/>
      <c r="AY371" s="395"/>
      <c r="AZ371" s="395"/>
      <c r="BA371" s="395"/>
      <c r="BB371" s="395"/>
      <c r="BC371" s="395"/>
      <c r="BD371" s="395"/>
      <c r="BE371" s="395"/>
      <c r="BF371" s="395"/>
      <c r="BG371" s="395"/>
    </row>
    <row r="372" spans="2:59" ht="23.1" customHeight="1" thickBot="1">
      <c r="B372" s="282" t="s">
        <v>398</v>
      </c>
      <c r="C372" s="282"/>
      <c r="D372" s="282"/>
      <c r="E372" s="282"/>
      <c r="F372" s="282"/>
      <c r="G372" s="282"/>
      <c r="H372" s="282"/>
      <c r="I372" s="282"/>
      <c r="J372" s="282"/>
      <c r="K372" s="282"/>
      <c r="L372" s="436"/>
      <c r="M372" s="436"/>
      <c r="N372" s="436"/>
      <c r="O372" s="436"/>
      <c r="P372" s="436"/>
      <c r="Q372" s="436"/>
      <c r="R372" s="436"/>
      <c r="S372" s="436"/>
      <c r="T372" s="436"/>
      <c r="U372" s="93" t="s">
        <v>33</v>
      </c>
      <c r="V372" s="440"/>
      <c r="W372" s="440"/>
      <c r="X372" s="440"/>
      <c r="Y372" s="93" t="s">
        <v>34</v>
      </c>
      <c r="Z372" s="63"/>
      <c r="AA372" s="64"/>
      <c r="AB372" s="64"/>
      <c r="AC372" s="64"/>
      <c r="AD372" s="64"/>
      <c r="AE372" s="64"/>
      <c r="AF372" s="94" t="s">
        <v>337</v>
      </c>
      <c r="AG372" s="375" t="str">
        <f>IF(OR(ISBLANK(L372),ISBLANK(Q371),Q371=0),"",L372/Q371*100)</f>
        <v/>
      </c>
      <c r="AH372" s="376"/>
      <c r="AI372" s="47" t="s">
        <v>34</v>
      </c>
      <c r="AL372" s="395"/>
      <c r="AM372" s="395"/>
      <c r="AN372" s="395"/>
      <c r="AO372" s="395"/>
      <c r="AP372" s="395"/>
      <c r="AQ372" s="395"/>
      <c r="AR372" s="395"/>
      <c r="AS372" s="395"/>
      <c r="AT372" s="395"/>
      <c r="AU372" s="395"/>
      <c r="AV372" s="395"/>
      <c r="AW372" s="395"/>
      <c r="AX372" s="395"/>
      <c r="AY372" s="395"/>
      <c r="AZ372" s="395"/>
      <c r="BA372" s="395"/>
      <c r="BB372" s="395"/>
      <c r="BC372" s="395"/>
      <c r="BD372" s="395"/>
      <c r="BE372" s="395"/>
      <c r="BF372" s="395"/>
      <c r="BG372" s="395"/>
    </row>
    <row r="373" spans="2:59" ht="23.1" customHeight="1">
      <c r="B373" s="281" t="s">
        <v>450</v>
      </c>
      <c r="C373" s="281"/>
      <c r="D373" s="281"/>
      <c r="E373" s="281"/>
      <c r="F373" s="281"/>
      <c r="G373" s="281"/>
      <c r="H373" s="281"/>
      <c r="I373" s="281"/>
      <c r="J373" s="281"/>
      <c r="K373" s="281"/>
      <c r="L373" s="441"/>
      <c r="M373" s="441"/>
      <c r="N373" s="441"/>
      <c r="O373" s="441"/>
      <c r="P373" s="441"/>
      <c r="Q373" s="441"/>
      <c r="R373" s="441"/>
      <c r="S373" s="441"/>
      <c r="T373" s="441"/>
      <c r="U373" s="441"/>
      <c r="V373" s="441"/>
      <c r="W373" s="441"/>
      <c r="X373" s="441"/>
      <c r="Y373" s="46" t="s">
        <v>34</v>
      </c>
      <c r="AL373" s="395"/>
      <c r="AM373" s="395"/>
      <c r="AN373" s="395"/>
      <c r="AO373" s="395"/>
      <c r="AP373" s="395"/>
      <c r="AQ373" s="395"/>
      <c r="AR373" s="395"/>
      <c r="AS373" s="395"/>
      <c r="AT373" s="395"/>
      <c r="AU373" s="395"/>
      <c r="AV373" s="395"/>
      <c r="AW373" s="395"/>
      <c r="AX373" s="395"/>
      <c r="AY373" s="395"/>
      <c r="AZ373" s="395"/>
      <c r="BA373" s="395"/>
      <c r="BB373" s="395"/>
      <c r="BC373" s="395"/>
      <c r="BD373" s="395"/>
      <c r="BE373" s="395"/>
      <c r="BF373" s="395"/>
      <c r="BG373" s="395"/>
    </row>
    <row r="374" spans="2:59" ht="23.1" customHeight="1">
      <c r="AL374" s="395"/>
      <c r="AM374" s="395"/>
      <c r="AN374" s="395"/>
      <c r="AO374" s="395"/>
      <c r="AP374" s="395"/>
      <c r="AQ374" s="395"/>
      <c r="AR374" s="395"/>
      <c r="AS374" s="395"/>
      <c r="AT374" s="395"/>
      <c r="AU374" s="395"/>
      <c r="AV374" s="395"/>
      <c r="AW374" s="395"/>
      <c r="AX374" s="395"/>
      <c r="AY374" s="395"/>
      <c r="AZ374" s="395"/>
      <c r="BA374" s="395"/>
      <c r="BB374" s="395"/>
      <c r="BC374" s="395"/>
      <c r="BD374" s="395"/>
      <c r="BE374" s="395"/>
      <c r="BF374" s="395"/>
      <c r="BG374" s="395"/>
    </row>
    <row r="375" spans="2:59" ht="23.1" customHeight="1">
      <c r="B375" s="289" t="str">
        <f>Year3&amp;"年度"</f>
        <v>2023年度</v>
      </c>
      <c r="C375" s="289"/>
      <c r="D375" s="289"/>
      <c r="E375" s="289"/>
      <c r="F375" s="289"/>
      <c r="G375" s="289"/>
      <c r="H375" s="289"/>
      <c r="I375" s="289"/>
      <c r="J375" s="289"/>
      <c r="K375" s="289"/>
      <c r="L375" s="289"/>
      <c r="M375" s="289"/>
      <c r="N375" s="289"/>
      <c r="O375" s="289"/>
      <c r="P375" s="289"/>
      <c r="Q375" s="289"/>
      <c r="R375" s="289"/>
      <c r="S375" s="289"/>
      <c r="T375" s="289"/>
      <c r="U375" s="289"/>
      <c r="V375" s="289"/>
      <c r="W375" s="289"/>
      <c r="X375" s="289"/>
      <c r="Y375" s="289"/>
      <c r="AA375" s="72" t="s">
        <v>334</v>
      </c>
      <c r="AB375" s="42"/>
      <c r="AC375" s="42"/>
      <c r="AD375" s="42"/>
      <c r="AL375" s="395"/>
      <c r="AM375" s="395"/>
      <c r="AN375" s="395"/>
      <c r="AO375" s="395"/>
      <c r="AP375" s="395"/>
      <c r="AQ375" s="395"/>
      <c r="AR375" s="395"/>
      <c r="AS375" s="395"/>
      <c r="AT375" s="395"/>
      <c r="AU375" s="395"/>
      <c r="AV375" s="395"/>
      <c r="AW375" s="395"/>
      <c r="AX375" s="395"/>
      <c r="AY375" s="395"/>
      <c r="AZ375" s="395"/>
      <c r="BA375" s="395"/>
      <c r="BB375" s="395"/>
      <c r="BC375" s="395"/>
      <c r="BD375" s="395"/>
      <c r="BE375" s="395"/>
      <c r="BF375" s="395"/>
      <c r="BG375" s="395"/>
    </row>
    <row r="376" spans="2:59" ht="23.1" customHeight="1" thickBot="1">
      <c r="B376" s="282" t="s">
        <v>447</v>
      </c>
      <c r="C376" s="282"/>
      <c r="D376" s="282"/>
      <c r="E376" s="282"/>
      <c r="F376" s="282"/>
      <c r="G376" s="282"/>
      <c r="H376" s="282"/>
      <c r="I376" s="282"/>
      <c r="J376" s="282"/>
      <c r="K376" s="282"/>
      <c r="L376" s="436"/>
      <c r="M376" s="436"/>
      <c r="N376" s="436"/>
      <c r="O376" s="436"/>
      <c r="P376" s="436"/>
      <c r="Q376" s="436"/>
      <c r="R376" s="436"/>
      <c r="S376" s="436"/>
      <c r="T376" s="436"/>
      <c r="U376" s="436"/>
      <c r="V376" s="436"/>
      <c r="W376" s="436"/>
      <c r="X376" s="436"/>
      <c r="Y376" s="93" t="s">
        <v>33</v>
      </c>
      <c r="Z376" s="62"/>
      <c r="AA376" s="290" t="s">
        <v>300</v>
      </c>
      <c r="AB376" s="290"/>
      <c r="AC376" s="290"/>
      <c r="AD376" s="290" t="s">
        <v>301</v>
      </c>
      <c r="AE376" s="290"/>
      <c r="AF376" s="290"/>
      <c r="AG376" s="290" t="s">
        <v>299</v>
      </c>
      <c r="AH376" s="290"/>
      <c r="AI376" s="290"/>
      <c r="AL376" s="395"/>
      <c r="AM376" s="395"/>
      <c r="AN376" s="395"/>
      <c r="AO376" s="395"/>
      <c r="AP376" s="395"/>
      <c r="AQ376" s="395"/>
      <c r="AR376" s="395"/>
      <c r="AS376" s="395"/>
      <c r="AT376" s="395"/>
      <c r="AU376" s="395"/>
      <c r="AV376" s="395"/>
      <c r="AW376" s="395"/>
      <c r="AX376" s="395"/>
      <c r="AY376" s="395"/>
      <c r="AZ376" s="395"/>
      <c r="BA376" s="395"/>
      <c r="BB376" s="395"/>
      <c r="BC376" s="395"/>
      <c r="BD376" s="395"/>
      <c r="BE376" s="395"/>
      <c r="BF376" s="395"/>
      <c r="BG376" s="395"/>
    </row>
    <row r="377" spans="2:59" ht="23.1" customHeight="1">
      <c r="B377" s="281" t="s">
        <v>448</v>
      </c>
      <c r="C377" s="281"/>
      <c r="D377" s="281"/>
      <c r="E377" s="281"/>
      <c r="F377" s="281"/>
      <c r="G377" s="281"/>
      <c r="H377" s="281"/>
      <c r="I377" s="281"/>
      <c r="J377" s="281"/>
      <c r="K377" s="281"/>
      <c r="L377" s="442"/>
      <c r="M377" s="442"/>
      <c r="N377" s="442"/>
      <c r="O377" s="284" t="s">
        <v>298</v>
      </c>
      <c r="P377" s="284"/>
      <c r="Q377" s="442"/>
      <c r="R377" s="442"/>
      <c r="S377" s="442"/>
      <c r="T377" s="284" t="s">
        <v>489</v>
      </c>
      <c r="U377" s="284"/>
      <c r="V377" s="441"/>
      <c r="W377" s="441"/>
      <c r="X377" s="441"/>
      <c r="Y377" s="46" t="s">
        <v>34</v>
      </c>
      <c r="Z377" s="43"/>
      <c r="AA377" s="288" t="str">
        <f>IF(OR(ISBLANK(L378),ISBLANK(L379)),"",L378+L379)</f>
        <v/>
      </c>
      <c r="AB377" s="288"/>
      <c r="AC377" s="47" t="s">
        <v>136</v>
      </c>
      <c r="AD377" s="288" t="str">
        <f>IF(OR(ISBLANK(Q378),ISBLANK(Q379)),"",Q378+Q379)</f>
        <v/>
      </c>
      <c r="AE377" s="288"/>
      <c r="AF377" s="61" t="s">
        <v>137</v>
      </c>
      <c r="AG377" s="287" t="str">
        <f>IF(OR(ISBLANK(L377),ISBLANK(Q377),Q377=0),"",L377/Q377*100)</f>
        <v/>
      </c>
      <c r="AH377" s="287"/>
      <c r="AI377" s="47" t="s">
        <v>34</v>
      </c>
      <c r="AL377" s="395"/>
      <c r="AM377" s="395"/>
      <c r="AN377" s="395"/>
      <c r="AO377" s="395"/>
      <c r="AP377" s="395"/>
      <c r="AQ377" s="395"/>
      <c r="AR377" s="395"/>
      <c r="AS377" s="395"/>
      <c r="AT377" s="395"/>
      <c r="AU377" s="395"/>
      <c r="AV377" s="395"/>
      <c r="AW377" s="395"/>
      <c r="AX377" s="395"/>
      <c r="AY377" s="395"/>
      <c r="AZ377" s="395"/>
      <c r="BA377" s="395"/>
      <c r="BB377" s="395"/>
      <c r="BC377" s="395"/>
      <c r="BD377" s="395"/>
      <c r="BE377" s="395"/>
      <c r="BF377" s="395"/>
      <c r="BG377" s="395"/>
    </row>
    <row r="378" spans="2:59" ht="23.1" customHeight="1">
      <c r="B378" s="210" t="s">
        <v>449</v>
      </c>
      <c r="C378" s="210"/>
      <c r="D378" s="210"/>
      <c r="E378" s="210"/>
      <c r="F378" s="210"/>
      <c r="G378" s="210"/>
      <c r="H378" s="210"/>
      <c r="I378" s="210"/>
      <c r="J378" s="210"/>
      <c r="K378" s="210"/>
      <c r="L378" s="412"/>
      <c r="M378" s="412"/>
      <c r="N378" s="412"/>
      <c r="O378" s="221" t="s">
        <v>298</v>
      </c>
      <c r="P378" s="221"/>
      <c r="Q378" s="412"/>
      <c r="R378" s="412"/>
      <c r="S378" s="412"/>
      <c r="T378" s="284" t="s">
        <v>489</v>
      </c>
      <c r="U378" s="284"/>
      <c r="V378" s="441"/>
      <c r="W378" s="441"/>
      <c r="X378" s="441"/>
      <c r="Y378" s="45" t="s">
        <v>34</v>
      </c>
      <c r="AA378" s="55"/>
      <c r="AB378" s="55"/>
      <c r="AC378" s="55"/>
      <c r="AD378" s="55"/>
      <c r="AE378" s="55"/>
      <c r="AF378" s="55" t="s">
        <v>10</v>
      </c>
      <c r="AG378" s="375" t="str">
        <f>IF(OR(ISBLANK(L378),ISBLANK(Q378),Q378=0),"",L378/Q378*100)</f>
        <v/>
      </c>
      <c r="AH378" s="376"/>
      <c r="AI378" s="47" t="s">
        <v>34</v>
      </c>
      <c r="AL378" s="395"/>
      <c r="AM378" s="395"/>
      <c r="AN378" s="395"/>
      <c r="AO378" s="395"/>
      <c r="AP378" s="395"/>
      <c r="AQ378" s="395"/>
      <c r="AR378" s="395"/>
      <c r="AS378" s="395"/>
      <c r="AT378" s="395"/>
      <c r="AU378" s="395"/>
      <c r="AV378" s="395"/>
      <c r="AW378" s="395"/>
      <c r="AX378" s="395"/>
      <c r="AY378" s="395"/>
      <c r="AZ378" s="395"/>
      <c r="BA378" s="395"/>
      <c r="BB378" s="395"/>
      <c r="BC378" s="395"/>
      <c r="BD378" s="395"/>
      <c r="BE378" s="395"/>
      <c r="BF378" s="395"/>
      <c r="BG378" s="395"/>
    </row>
    <row r="379" spans="2:59" ht="23.1" customHeight="1">
      <c r="B379" s="210" t="s">
        <v>451</v>
      </c>
      <c r="C379" s="210"/>
      <c r="D379" s="210"/>
      <c r="E379" s="210"/>
      <c r="F379" s="210"/>
      <c r="G379" s="210"/>
      <c r="H379" s="210"/>
      <c r="I379" s="210"/>
      <c r="J379" s="210"/>
      <c r="K379" s="210"/>
      <c r="L379" s="412"/>
      <c r="M379" s="412"/>
      <c r="N379" s="412"/>
      <c r="O379" s="221" t="s">
        <v>298</v>
      </c>
      <c r="P379" s="221"/>
      <c r="Q379" s="412"/>
      <c r="R379" s="412"/>
      <c r="S379" s="412"/>
      <c r="T379" s="284" t="s">
        <v>489</v>
      </c>
      <c r="U379" s="284"/>
      <c r="V379" s="441"/>
      <c r="W379" s="441"/>
      <c r="X379" s="441"/>
      <c r="Y379" s="45" t="s">
        <v>34</v>
      </c>
      <c r="AA379" s="55"/>
      <c r="AB379" s="55"/>
      <c r="AC379" s="55"/>
      <c r="AD379" s="55"/>
      <c r="AE379" s="55"/>
      <c r="AF379" s="55" t="s">
        <v>9</v>
      </c>
      <c r="AG379" s="375" t="str">
        <f>IF(OR(ISBLANK(L379),ISBLANK(Q379),Q379=0),"",L379/Q379*100)</f>
        <v/>
      </c>
      <c r="AH379" s="376"/>
      <c r="AI379" s="47" t="s">
        <v>34</v>
      </c>
      <c r="AL379" s="395"/>
      <c r="AM379" s="395"/>
      <c r="AN379" s="395"/>
      <c r="AO379" s="395"/>
      <c r="AP379" s="395"/>
      <c r="AQ379" s="395"/>
      <c r="AR379" s="395"/>
      <c r="AS379" s="395"/>
      <c r="AT379" s="395"/>
      <c r="AU379" s="395"/>
      <c r="AV379" s="395"/>
      <c r="AW379" s="395"/>
      <c r="AX379" s="395"/>
      <c r="AY379" s="395"/>
      <c r="AZ379" s="395"/>
      <c r="BA379" s="395"/>
      <c r="BB379" s="395"/>
      <c r="BC379" s="395"/>
      <c r="BD379" s="395"/>
      <c r="BE379" s="395"/>
      <c r="BF379" s="395"/>
      <c r="BG379" s="395"/>
    </row>
    <row r="380" spans="2:59" ht="23.1" customHeight="1" thickBot="1">
      <c r="B380" s="282" t="s">
        <v>398</v>
      </c>
      <c r="C380" s="282"/>
      <c r="D380" s="282"/>
      <c r="E380" s="282"/>
      <c r="F380" s="282"/>
      <c r="G380" s="282"/>
      <c r="H380" s="282"/>
      <c r="I380" s="282"/>
      <c r="J380" s="282"/>
      <c r="K380" s="282"/>
      <c r="L380" s="436"/>
      <c r="M380" s="436"/>
      <c r="N380" s="436"/>
      <c r="O380" s="436"/>
      <c r="P380" s="436"/>
      <c r="Q380" s="436"/>
      <c r="R380" s="436"/>
      <c r="S380" s="436"/>
      <c r="T380" s="436"/>
      <c r="U380" s="93" t="s">
        <v>33</v>
      </c>
      <c r="V380" s="440"/>
      <c r="W380" s="440"/>
      <c r="X380" s="440"/>
      <c r="Y380" s="93" t="s">
        <v>34</v>
      </c>
      <c r="Z380" s="63"/>
      <c r="AA380" s="64"/>
      <c r="AB380" s="64"/>
      <c r="AC380" s="64"/>
      <c r="AD380" s="64"/>
      <c r="AE380" s="64"/>
      <c r="AF380" s="94" t="s">
        <v>337</v>
      </c>
      <c r="AG380" s="375" t="str">
        <f>IF(OR(ISBLANK(L380),ISBLANK(Q379),Q379=0),"",L380/Q379*100)</f>
        <v/>
      </c>
      <c r="AH380" s="376"/>
      <c r="AI380" s="47" t="s">
        <v>34</v>
      </c>
      <c r="AL380" s="395"/>
      <c r="AM380" s="395"/>
      <c r="AN380" s="395"/>
      <c r="AO380" s="395"/>
      <c r="AP380" s="395"/>
      <c r="AQ380" s="395"/>
      <c r="AR380" s="395"/>
      <c r="AS380" s="395"/>
      <c r="AT380" s="395"/>
      <c r="AU380" s="395"/>
      <c r="AV380" s="395"/>
      <c r="AW380" s="395"/>
      <c r="AX380" s="395"/>
      <c r="AY380" s="395"/>
      <c r="AZ380" s="395"/>
      <c r="BA380" s="395"/>
      <c r="BB380" s="395"/>
      <c r="BC380" s="395"/>
      <c r="BD380" s="395"/>
      <c r="BE380" s="395"/>
      <c r="BF380" s="395"/>
      <c r="BG380" s="395"/>
    </row>
    <row r="381" spans="2:59" ht="23.1" customHeight="1">
      <c r="B381" s="281" t="s">
        <v>450</v>
      </c>
      <c r="C381" s="281"/>
      <c r="D381" s="281"/>
      <c r="E381" s="281"/>
      <c r="F381" s="281"/>
      <c r="G381" s="281"/>
      <c r="H381" s="281"/>
      <c r="I381" s="281"/>
      <c r="J381" s="281"/>
      <c r="K381" s="281"/>
      <c r="L381" s="441"/>
      <c r="M381" s="441"/>
      <c r="N381" s="441"/>
      <c r="O381" s="441"/>
      <c r="P381" s="441"/>
      <c r="Q381" s="441"/>
      <c r="R381" s="441"/>
      <c r="S381" s="441"/>
      <c r="T381" s="441"/>
      <c r="U381" s="441"/>
      <c r="V381" s="441"/>
      <c r="W381" s="441"/>
      <c r="X381" s="441"/>
      <c r="Y381" s="46" t="s">
        <v>34</v>
      </c>
      <c r="AL381" s="395"/>
      <c r="AM381" s="395"/>
      <c r="AN381" s="395"/>
      <c r="AO381" s="395"/>
      <c r="AP381" s="395"/>
      <c r="AQ381" s="395"/>
      <c r="AR381" s="395"/>
      <c r="AS381" s="395"/>
      <c r="AT381" s="395"/>
      <c r="AU381" s="395"/>
      <c r="AV381" s="395"/>
      <c r="AW381" s="395"/>
      <c r="AX381" s="395"/>
      <c r="AY381" s="395"/>
      <c r="AZ381" s="395"/>
      <c r="BA381" s="395"/>
      <c r="BB381" s="395"/>
      <c r="BC381" s="395"/>
      <c r="BD381" s="395"/>
      <c r="BE381" s="395"/>
      <c r="BF381" s="395"/>
      <c r="BG381" s="395"/>
    </row>
    <row r="382" spans="2:59" ht="23.1" customHeight="1">
      <c r="AL382" s="395"/>
      <c r="AM382" s="395"/>
      <c r="AN382" s="395"/>
      <c r="AO382" s="395"/>
      <c r="AP382" s="395"/>
      <c r="AQ382" s="395"/>
      <c r="AR382" s="395"/>
      <c r="AS382" s="395"/>
      <c r="AT382" s="395"/>
      <c r="AU382" s="395"/>
      <c r="AV382" s="395"/>
      <c r="AW382" s="395"/>
      <c r="AX382" s="395"/>
      <c r="AY382" s="395"/>
      <c r="AZ382" s="395"/>
      <c r="BA382" s="395"/>
      <c r="BB382" s="395"/>
      <c r="BC382" s="395"/>
      <c r="BD382" s="395"/>
      <c r="BE382" s="395"/>
      <c r="BF382" s="395"/>
      <c r="BG382" s="395"/>
    </row>
    <row r="383" spans="2:59" ht="23.1" customHeight="1">
      <c r="B383" s="289" t="str">
        <f>Year2&amp;"年度"</f>
        <v>2024年度</v>
      </c>
      <c r="C383" s="289"/>
      <c r="D383" s="289"/>
      <c r="E383" s="289"/>
      <c r="F383" s="289"/>
      <c r="G383" s="289"/>
      <c r="H383" s="289"/>
      <c r="I383" s="289"/>
      <c r="J383" s="289"/>
      <c r="K383" s="289"/>
      <c r="L383" s="289"/>
      <c r="M383" s="289"/>
      <c r="N383" s="289"/>
      <c r="O383" s="289"/>
      <c r="P383" s="289"/>
      <c r="Q383" s="289"/>
      <c r="R383" s="289"/>
      <c r="S383" s="289"/>
      <c r="T383" s="289"/>
      <c r="U383" s="289"/>
      <c r="V383" s="289"/>
      <c r="W383" s="289"/>
      <c r="X383" s="289"/>
      <c r="Y383" s="289"/>
      <c r="AA383" s="72" t="s">
        <v>334</v>
      </c>
      <c r="AB383" s="42"/>
      <c r="AC383" s="42"/>
      <c r="AD383" s="42"/>
      <c r="AL383" s="395"/>
      <c r="AM383" s="395"/>
      <c r="AN383" s="395"/>
      <c r="AO383" s="395"/>
      <c r="AP383" s="395"/>
      <c r="AQ383" s="395"/>
      <c r="AR383" s="395"/>
      <c r="AS383" s="395"/>
      <c r="AT383" s="395"/>
      <c r="AU383" s="395"/>
      <c r="AV383" s="395"/>
      <c r="AW383" s="395"/>
      <c r="AX383" s="395"/>
      <c r="AY383" s="395"/>
      <c r="AZ383" s="395"/>
      <c r="BA383" s="395"/>
      <c r="BB383" s="395"/>
      <c r="BC383" s="395"/>
      <c r="BD383" s="395"/>
      <c r="BE383" s="395"/>
      <c r="BF383" s="395"/>
      <c r="BG383" s="395"/>
    </row>
    <row r="384" spans="2:59" ht="23.1" customHeight="1" thickBot="1">
      <c r="B384" s="282" t="s">
        <v>447</v>
      </c>
      <c r="C384" s="282"/>
      <c r="D384" s="282"/>
      <c r="E384" s="282"/>
      <c r="F384" s="282"/>
      <c r="G384" s="282"/>
      <c r="H384" s="282"/>
      <c r="I384" s="282"/>
      <c r="J384" s="282"/>
      <c r="K384" s="282"/>
      <c r="L384" s="436"/>
      <c r="M384" s="436"/>
      <c r="N384" s="436"/>
      <c r="O384" s="436"/>
      <c r="P384" s="436"/>
      <c r="Q384" s="436"/>
      <c r="R384" s="436"/>
      <c r="S384" s="436"/>
      <c r="T384" s="436"/>
      <c r="U384" s="436"/>
      <c r="V384" s="436"/>
      <c r="W384" s="436"/>
      <c r="X384" s="436"/>
      <c r="Y384" s="93" t="s">
        <v>33</v>
      </c>
      <c r="Z384" s="62"/>
      <c r="AA384" s="290" t="s">
        <v>300</v>
      </c>
      <c r="AB384" s="290"/>
      <c r="AC384" s="290"/>
      <c r="AD384" s="290" t="s">
        <v>301</v>
      </c>
      <c r="AE384" s="290"/>
      <c r="AF384" s="290"/>
      <c r="AG384" s="290" t="s">
        <v>299</v>
      </c>
      <c r="AH384" s="290"/>
      <c r="AI384" s="290"/>
      <c r="AL384" s="395"/>
      <c r="AM384" s="395"/>
      <c r="AN384" s="395"/>
      <c r="AO384" s="395"/>
      <c r="AP384" s="395"/>
      <c r="AQ384" s="395"/>
      <c r="AR384" s="395"/>
      <c r="AS384" s="395"/>
      <c r="AT384" s="395"/>
      <c r="AU384" s="395"/>
      <c r="AV384" s="395"/>
      <c r="AW384" s="395"/>
      <c r="AX384" s="395"/>
      <c r="AY384" s="395"/>
      <c r="AZ384" s="395"/>
      <c r="BA384" s="395"/>
      <c r="BB384" s="395"/>
      <c r="BC384" s="395"/>
      <c r="BD384" s="395"/>
      <c r="BE384" s="395"/>
      <c r="BF384" s="395"/>
      <c r="BG384" s="395"/>
    </row>
    <row r="385" spans="2:59" ht="23.1" customHeight="1">
      <c r="B385" s="281" t="s">
        <v>448</v>
      </c>
      <c r="C385" s="281"/>
      <c r="D385" s="281"/>
      <c r="E385" s="281"/>
      <c r="F385" s="281"/>
      <c r="G385" s="281"/>
      <c r="H385" s="281"/>
      <c r="I385" s="281"/>
      <c r="J385" s="281"/>
      <c r="K385" s="281"/>
      <c r="L385" s="442"/>
      <c r="M385" s="442"/>
      <c r="N385" s="442"/>
      <c r="O385" s="284" t="s">
        <v>298</v>
      </c>
      <c r="P385" s="284"/>
      <c r="Q385" s="442"/>
      <c r="R385" s="442"/>
      <c r="S385" s="442"/>
      <c r="T385" s="284" t="s">
        <v>489</v>
      </c>
      <c r="U385" s="284"/>
      <c r="V385" s="441"/>
      <c r="W385" s="441"/>
      <c r="X385" s="441"/>
      <c r="Y385" s="46" t="s">
        <v>34</v>
      </c>
      <c r="Z385" s="43"/>
      <c r="AA385" s="288" t="str">
        <f>IF(OR(ISBLANK(L386),ISBLANK(L387)),"",L386+L387)</f>
        <v/>
      </c>
      <c r="AB385" s="288"/>
      <c r="AC385" s="47" t="s">
        <v>136</v>
      </c>
      <c r="AD385" s="288" t="str">
        <f>IF(OR(ISBLANK(Q386),ISBLANK(Q387)),"",Q386+Q387)</f>
        <v/>
      </c>
      <c r="AE385" s="288"/>
      <c r="AF385" s="61" t="s">
        <v>137</v>
      </c>
      <c r="AG385" s="287" t="str">
        <f>IF(OR(ISBLANK(L385),ISBLANK(Q385),Q385=0),"",L385/Q385*100)</f>
        <v/>
      </c>
      <c r="AH385" s="287"/>
      <c r="AI385" s="47" t="s">
        <v>34</v>
      </c>
      <c r="AL385" s="395"/>
      <c r="AM385" s="395"/>
      <c r="AN385" s="395"/>
      <c r="AO385" s="395"/>
      <c r="AP385" s="395"/>
      <c r="AQ385" s="395"/>
      <c r="AR385" s="395"/>
      <c r="AS385" s="395"/>
      <c r="AT385" s="395"/>
      <c r="AU385" s="395"/>
      <c r="AV385" s="395"/>
      <c r="AW385" s="395"/>
      <c r="AX385" s="395"/>
      <c r="AY385" s="395"/>
      <c r="AZ385" s="395"/>
      <c r="BA385" s="395"/>
      <c r="BB385" s="395"/>
      <c r="BC385" s="395"/>
      <c r="BD385" s="395"/>
      <c r="BE385" s="395"/>
      <c r="BF385" s="395"/>
      <c r="BG385" s="395"/>
    </row>
    <row r="386" spans="2:59" ht="23.1" customHeight="1">
      <c r="B386" s="210" t="s">
        <v>449</v>
      </c>
      <c r="C386" s="210"/>
      <c r="D386" s="210"/>
      <c r="E386" s="210"/>
      <c r="F386" s="210"/>
      <c r="G386" s="210"/>
      <c r="H386" s="210"/>
      <c r="I386" s="210"/>
      <c r="J386" s="210"/>
      <c r="K386" s="210"/>
      <c r="L386" s="412"/>
      <c r="M386" s="412"/>
      <c r="N386" s="412"/>
      <c r="O386" s="221" t="s">
        <v>298</v>
      </c>
      <c r="P386" s="221"/>
      <c r="Q386" s="412"/>
      <c r="R386" s="412"/>
      <c r="S386" s="412"/>
      <c r="T386" s="284" t="s">
        <v>489</v>
      </c>
      <c r="U386" s="284"/>
      <c r="V386" s="441"/>
      <c r="W386" s="441"/>
      <c r="X386" s="441"/>
      <c r="Y386" s="45" t="s">
        <v>34</v>
      </c>
      <c r="AA386" s="55"/>
      <c r="AB386" s="55"/>
      <c r="AC386" s="55"/>
      <c r="AD386" s="55"/>
      <c r="AE386" s="55"/>
      <c r="AF386" s="55" t="s">
        <v>10</v>
      </c>
      <c r="AG386" s="287" t="str">
        <f>IF(OR(ISBLANK(L386),ISBLANK(Q386),Q386=0),"",L386/Q386*100)</f>
        <v/>
      </c>
      <c r="AH386" s="287"/>
      <c r="AI386" s="47" t="s">
        <v>34</v>
      </c>
      <c r="AL386" s="395"/>
      <c r="AM386" s="395"/>
      <c r="AN386" s="395"/>
      <c r="AO386" s="395"/>
      <c r="AP386" s="395"/>
      <c r="AQ386" s="395"/>
      <c r="AR386" s="395"/>
      <c r="AS386" s="395"/>
      <c r="AT386" s="395"/>
      <c r="AU386" s="395"/>
      <c r="AV386" s="395"/>
      <c r="AW386" s="395"/>
      <c r="AX386" s="395"/>
      <c r="AY386" s="395"/>
      <c r="AZ386" s="395"/>
      <c r="BA386" s="395"/>
      <c r="BB386" s="395"/>
      <c r="BC386" s="395"/>
      <c r="BD386" s="395"/>
      <c r="BE386" s="395"/>
      <c r="BF386" s="395"/>
      <c r="BG386" s="395"/>
    </row>
    <row r="387" spans="2:59" ht="23.1" customHeight="1">
      <c r="B387" s="210" t="s">
        <v>451</v>
      </c>
      <c r="C387" s="210"/>
      <c r="D387" s="210"/>
      <c r="E387" s="210"/>
      <c r="F387" s="210"/>
      <c r="G387" s="210"/>
      <c r="H387" s="210"/>
      <c r="I387" s="210"/>
      <c r="J387" s="210"/>
      <c r="K387" s="210"/>
      <c r="L387" s="412"/>
      <c r="M387" s="412"/>
      <c r="N387" s="412"/>
      <c r="O387" s="221" t="s">
        <v>298</v>
      </c>
      <c r="P387" s="221"/>
      <c r="Q387" s="412"/>
      <c r="R387" s="412"/>
      <c r="S387" s="412"/>
      <c r="T387" s="284" t="s">
        <v>489</v>
      </c>
      <c r="U387" s="284"/>
      <c r="V387" s="441"/>
      <c r="W387" s="441"/>
      <c r="X387" s="441"/>
      <c r="Y387" s="45" t="s">
        <v>34</v>
      </c>
      <c r="AA387" s="55"/>
      <c r="AB387" s="55"/>
      <c r="AC387" s="55"/>
      <c r="AD387" s="55"/>
      <c r="AE387" s="55"/>
      <c r="AF387" s="55" t="s">
        <v>9</v>
      </c>
      <c r="AG387" s="287" t="str">
        <f>IF(OR(ISBLANK(L387),ISBLANK(Q387),Q387=0),"",L387/Q387*100)</f>
        <v/>
      </c>
      <c r="AH387" s="287"/>
      <c r="AI387" s="47" t="s">
        <v>34</v>
      </c>
      <c r="AL387" s="395"/>
      <c r="AM387" s="395"/>
      <c r="AN387" s="395"/>
      <c r="AO387" s="395"/>
      <c r="AP387" s="395"/>
      <c r="AQ387" s="395"/>
      <c r="AR387" s="395"/>
      <c r="AS387" s="395"/>
      <c r="AT387" s="395"/>
      <c r="AU387" s="395"/>
      <c r="AV387" s="395"/>
      <c r="AW387" s="395"/>
      <c r="AX387" s="395"/>
      <c r="AY387" s="395"/>
      <c r="AZ387" s="395"/>
      <c r="BA387" s="395"/>
      <c r="BB387" s="395"/>
      <c r="BC387" s="395"/>
      <c r="BD387" s="395"/>
      <c r="BE387" s="395"/>
      <c r="BF387" s="395"/>
      <c r="BG387" s="395"/>
    </row>
    <row r="388" spans="2:59" ht="23.1" customHeight="1" thickBot="1">
      <c r="B388" s="282" t="s">
        <v>398</v>
      </c>
      <c r="C388" s="282"/>
      <c r="D388" s="282"/>
      <c r="E388" s="282"/>
      <c r="F388" s="282"/>
      <c r="G388" s="282"/>
      <c r="H388" s="282"/>
      <c r="I388" s="282"/>
      <c r="J388" s="282"/>
      <c r="K388" s="282"/>
      <c r="L388" s="436"/>
      <c r="M388" s="436"/>
      <c r="N388" s="436"/>
      <c r="O388" s="436"/>
      <c r="P388" s="436"/>
      <c r="Q388" s="436"/>
      <c r="R388" s="436"/>
      <c r="S388" s="436"/>
      <c r="T388" s="436"/>
      <c r="U388" s="93" t="s">
        <v>33</v>
      </c>
      <c r="V388" s="440"/>
      <c r="W388" s="440"/>
      <c r="X388" s="440"/>
      <c r="Y388" s="93" t="s">
        <v>34</v>
      </c>
      <c r="Z388" s="63"/>
      <c r="AA388" s="64"/>
      <c r="AB388" s="64"/>
      <c r="AC388" s="64"/>
      <c r="AD388" s="64"/>
      <c r="AE388" s="64"/>
      <c r="AF388" s="94" t="s">
        <v>337</v>
      </c>
      <c r="AG388" s="287" t="str">
        <f>IF(OR(ISBLANK(L388),ISBLANK(Q387),Q387=0),"",L388/Q387*100)</f>
        <v/>
      </c>
      <c r="AH388" s="287"/>
      <c r="AI388" s="47" t="s">
        <v>34</v>
      </c>
      <c r="AL388" s="395"/>
      <c r="AM388" s="395"/>
      <c r="AN388" s="395"/>
      <c r="AO388" s="395"/>
      <c r="AP388" s="395"/>
      <c r="AQ388" s="395"/>
      <c r="AR388" s="395"/>
      <c r="AS388" s="395"/>
      <c r="AT388" s="395"/>
      <c r="AU388" s="395"/>
      <c r="AV388" s="395"/>
      <c r="AW388" s="395"/>
      <c r="AX388" s="395"/>
      <c r="AY388" s="395"/>
      <c r="AZ388" s="395"/>
      <c r="BA388" s="395"/>
      <c r="BB388" s="395"/>
      <c r="BC388" s="395"/>
      <c r="BD388" s="395"/>
      <c r="BE388" s="395"/>
      <c r="BF388" s="395"/>
      <c r="BG388" s="395"/>
    </row>
    <row r="389" spans="2:59" ht="23.1" customHeight="1">
      <c r="B389" s="281" t="s">
        <v>450</v>
      </c>
      <c r="C389" s="281"/>
      <c r="D389" s="281"/>
      <c r="E389" s="281"/>
      <c r="F389" s="281"/>
      <c r="G389" s="281"/>
      <c r="H389" s="281"/>
      <c r="I389" s="281"/>
      <c r="J389" s="281"/>
      <c r="K389" s="281"/>
      <c r="L389" s="441"/>
      <c r="M389" s="441"/>
      <c r="N389" s="441"/>
      <c r="O389" s="441"/>
      <c r="P389" s="441"/>
      <c r="Q389" s="441"/>
      <c r="R389" s="441"/>
      <c r="S389" s="441"/>
      <c r="T389" s="441"/>
      <c r="U389" s="441"/>
      <c r="V389" s="441"/>
      <c r="W389" s="441"/>
      <c r="X389" s="441"/>
      <c r="Y389" s="46" t="s">
        <v>34</v>
      </c>
      <c r="AL389" s="395"/>
      <c r="AM389" s="395"/>
      <c r="AN389" s="395"/>
      <c r="AO389" s="395"/>
      <c r="AP389" s="395"/>
      <c r="AQ389" s="395"/>
      <c r="AR389" s="395"/>
      <c r="AS389" s="395"/>
      <c r="AT389" s="395"/>
      <c r="AU389" s="395"/>
      <c r="AV389" s="395"/>
      <c r="AW389" s="395"/>
      <c r="AX389" s="395"/>
      <c r="AY389" s="395"/>
      <c r="AZ389" s="395"/>
      <c r="BA389" s="395"/>
      <c r="BB389" s="395"/>
      <c r="BC389" s="395"/>
      <c r="BD389" s="395"/>
      <c r="BE389" s="395"/>
      <c r="BF389" s="395"/>
      <c r="BG389" s="395"/>
    </row>
    <row r="390" spans="2:59" ht="23.1" customHeight="1"/>
    <row r="391" spans="2:59" ht="23.1" customHeight="1">
      <c r="C391" s="22" t="s">
        <v>423</v>
      </c>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row>
    <row r="392" spans="2:59" ht="23.1" customHeight="1">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row>
    <row r="393" spans="2:59" ht="23.1" customHeight="1">
      <c r="C393" s="413"/>
      <c r="D393" s="413"/>
      <c r="E393" s="413"/>
      <c r="F393" s="413"/>
      <c r="G393" s="413"/>
      <c r="H393" s="413"/>
      <c r="I393" s="413"/>
      <c r="J393" s="413"/>
      <c r="K393" s="413"/>
      <c r="L393" s="413"/>
      <c r="M393" s="413"/>
      <c r="N393" s="413"/>
      <c r="O393" s="413"/>
      <c r="P393" s="413"/>
      <c r="Q393" s="413"/>
      <c r="R393" s="413"/>
      <c r="S393" s="413"/>
      <c r="T393" s="413"/>
      <c r="U393" s="413"/>
      <c r="V393" s="413"/>
      <c r="W393" s="413"/>
      <c r="X393" s="413"/>
      <c r="Y393" s="413"/>
      <c r="Z393" s="413"/>
      <c r="AA393" s="413"/>
      <c r="AB393" s="413"/>
      <c r="AC393" s="413"/>
      <c r="AD393" s="413"/>
      <c r="AE393" s="413"/>
      <c r="AF393" s="413"/>
      <c r="AG393" s="413"/>
      <c r="AH393" s="413"/>
      <c r="AI393" s="413"/>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row>
    <row r="394" spans="2:59" ht="23.1" customHeight="1">
      <c r="C394" s="413"/>
      <c r="D394" s="413"/>
      <c r="E394" s="413"/>
      <c r="F394" s="413"/>
      <c r="G394" s="413"/>
      <c r="H394" s="413"/>
      <c r="I394" s="413"/>
      <c r="J394" s="413"/>
      <c r="K394" s="413"/>
      <c r="L394" s="413"/>
      <c r="M394" s="413"/>
      <c r="N394" s="413"/>
      <c r="O394" s="413"/>
      <c r="P394" s="413"/>
      <c r="Q394" s="413"/>
      <c r="R394" s="413"/>
      <c r="S394" s="413"/>
      <c r="T394" s="413"/>
      <c r="U394" s="413"/>
      <c r="V394" s="413"/>
      <c r="W394" s="413"/>
      <c r="X394" s="413"/>
      <c r="Y394" s="413"/>
      <c r="Z394" s="413"/>
      <c r="AA394" s="413"/>
      <c r="AB394" s="413"/>
      <c r="AC394" s="413"/>
      <c r="AD394" s="413"/>
      <c r="AE394" s="413"/>
      <c r="AF394" s="413"/>
      <c r="AG394" s="413"/>
      <c r="AH394" s="413"/>
      <c r="AI394" s="413"/>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row>
    <row r="395" spans="2:59" ht="23.1" customHeight="1">
      <c r="C395" s="413"/>
      <c r="D395" s="413"/>
      <c r="E395" s="413"/>
      <c r="F395" s="413"/>
      <c r="G395" s="413"/>
      <c r="H395" s="413"/>
      <c r="I395" s="413"/>
      <c r="J395" s="413"/>
      <c r="K395" s="413"/>
      <c r="L395" s="413"/>
      <c r="M395" s="413"/>
      <c r="N395" s="413"/>
      <c r="O395" s="413"/>
      <c r="P395" s="413"/>
      <c r="Q395" s="413"/>
      <c r="R395" s="413"/>
      <c r="S395" s="413"/>
      <c r="T395" s="413"/>
      <c r="U395" s="413"/>
      <c r="V395" s="413"/>
      <c r="W395" s="413"/>
      <c r="X395" s="413"/>
      <c r="Y395" s="413"/>
      <c r="Z395" s="413"/>
      <c r="AA395" s="413"/>
      <c r="AB395" s="413"/>
      <c r="AC395" s="413"/>
      <c r="AD395" s="413"/>
      <c r="AE395" s="413"/>
      <c r="AF395" s="413"/>
      <c r="AG395" s="413"/>
      <c r="AH395" s="413"/>
      <c r="AI395" s="413"/>
      <c r="AL395" s="395"/>
      <c r="AM395" s="395"/>
      <c r="AN395" s="395"/>
      <c r="AO395" s="395"/>
      <c r="AP395" s="395"/>
      <c r="AQ395" s="395"/>
      <c r="AR395" s="395"/>
      <c r="AS395" s="395"/>
      <c r="AT395" s="395"/>
      <c r="AU395" s="395"/>
      <c r="AV395" s="395"/>
      <c r="AW395" s="395"/>
      <c r="AX395" s="395"/>
      <c r="AY395" s="395"/>
      <c r="AZ395" s="395"/>
      <c r="BA395" s="395"/>
      <c r="BB395" s="395"/>
      <c r="BC395" s="395"/>
      <c r="BD395" s="395"/>
      <c r="BE395" s="395"/>
      <c r="BF395" s="395"/>
      <c r="BG395" s="395"/>
    </row>
    <row r="396" spans="2:59" ht="23.1" customHeight="1"/>
    <row r="397" spans="2:59" ht="23.1" customHeight="1">
      <c r="C397" t="s">
        <v>305</v>
      </c>
    </row>
    <row r="398" spans="2:59" ht="23.1" customHeight="1">
      <c r="C398" s="388"/>
      <c r="D398" s="389"/>
      <c r="E398" s="389"/>
      <c r="F398" s="389"/>
      <c r="G398" s="389"/>
      <c r="H398" s="389"/>
      <c r="I398" s="389"/>
      <c r="J398" s="389"/>
      <c r="K398" s="389"/>
      <c r="L398" s="389"/>
      <c r="M398" s="389"/>
      <c r="N398" s="389"/>
      <c r="O398" s="389"/>
      <c r="P398" s="389"/>
      <c r="Q398" s="389"/>
      <c r="R398" s="389"/>
      <c r="S398" s="389"/>
      <c r="T398" s="389"/>
      <c r="U398" s="389"/>
      <c r="V398" s="389"/>
      <c r="W398" s="389"/>
      <c r="X398" s="389"/>
      <c r="Y398" s="389"/>
      <c r="Z398" s="389"/>
      <c r="AA398" s="389"/>
      <c r="AB398" s="389"/>
      <c r="AC398" s="389"/>
      <c r="AD398" s="389"/>
      <c r="AE398" s="389"/>
      <c r="AF398" s="389"/>
      <c r="AG398" s="389"/>
      <c r="AH398" s="389"/>
      <c r="AI398" s="390"/>
    </row>
    <row r="399" spans="2:59" ht="23.1" customHeight="1">
      <c r="C399" s="391"/>
      <c r="D399" s="392"/>
      <c r="E399" s="392"/>
      <c r="F399" s="392"/>
      <c r="G399" s="392"/>
      <c r="H399" s="392"/>
      <c r="I399" s="392"/>
      <c r="J399" s="392"/>
      <c r="K399" s="392"/>
      <c r="L399" s="392"/>
      <c r="M399" s="392"/>
      <c r="N399" s="392"/>
      <c r="O399" s="392"/>
      <c r="P399" s="392"/>
      <c r="Q399" s="392"/>
      <c r="R399" s="392"/>
      <c r="S399" s="392"/>
      <c r="T399" s="392"/>
      <c r="U399" s="392"/>
      <c r="V399" s="392"/>
      <c r="W399" s="392"/>
      <c r="X399" s="392"/>
      <c r="Y399" s="392"/>
      <c r="Z399" s="392"/>
      <c r="AA399" s="392"/>
      <c r="AB399" s="392"/>
      <c r="AC399" s="392"/>
      <c r="AD399" s="392"/>
      <c r="AE399" s="392"/>
      <c r="AF399" s="392"/>
      <c r="AG399" s="392"/>
      <c r="AH399" s="392"/>
      <c r="AI399" s="393"/>
    </row>
    <row r="400" spans="2:59" ht="23.1" customHeight="1"/>
    <row r="401" spans="3:59" ht="23.1" customHeight="1">
      <c r="C401" s="22" t="s">
        <v>514</v>
      </c>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row>
    <row r="402" spans="3:59" ht="23.1" customHeight="1">
      <c r="C402" s="22" t="s">
        <v>515</v>
      </c>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row>
    <row r="403" spans="3:59" ht="23.1" customHeight="1">
      <c r="C403" s="21" t="s">
        <v>326</v>
      </c>
      <c r="AL403" s="395"/>
      <c r="AM403" s="395"/>
      <c r="AN403" s="395"/>
      <c r="AO403" s="395"/>
      <c r="AP403" s="395"/>
      <c r="AQ403" s="395"/>
      <c r="AR403" s="395"/>
      <c r="AS403" s="395"/>
      <c r="AT403" s="395"/>
      <c r="AU403" s="395"/>
      <c r="AV403" s="395"/>
      <c r="AW403" s="395"/>
      <c r="AX403" s="395"/>
      <c r="AY403" s="395"/>
      <c r="AZ403" s="395"/>
      <c r="BA403" s="395"/>
      <c r="BB403" s="395"/>
      <c r="BC403" s="395"/>
      <c r="BD403" s="395"/>
      <c r="BE403" s="395"/>
      <c r="BF403" s="395"/>
      <c r="BG403" s="395"/>
    </row>
    <row r="404" spans="3:59" ht="23.1" customHeight="1">
      <c r="C404" s="54"/>
      <c r="E404" t="s">
        <v>138</v>
      </c>
      <c r="K404" t="s">
        <v>139</v>
      </c>
      <c r="AL404" s="395"/>
      <c r="AM404" s="395"/>
      <c r="AN404" s="395"/>
      <c r="AO404" s="395"/>
      <c r="AP404" s="395"/>
      <c r="AQ404" s="395"/>
      <c r="AR404" s="395"/>
      <c r="AS404" s="395"/>
      <c r="AT404" s="395"/>
      <c r="AU404" s="395"/>
      <c r="AV404" s="395"/>
      <c r="AW404" s="395"/>
      <c r="AX404" s="395"/>
      <c r="AY404" s="395"/>
      <c r="AZ404" s="395"/>
      <c r="BA404" s="395"/>
      <c r="BB404" s="395"/>
      <c r="BC404" s="395"/>
      <c r="BD404" s="395"/>
      <c r="BE404" s="395"/>
      <c r="BF404" s="395"/>
      <c r="BG404" s="395"/>
    </row>
    <row r="405" spans="3:59" ht="23.1" customHeight="1">
      <c r="E405" t="s">
        <v>94</v>
      </c>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c r="AI405" s="394"/>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row>
    <row r="406" spans="3:59" ht="23.1" customHeight="1"/>
    <row r="407" spans="3:59" ht="23.1" customHeight="1">
      <c r="C407" s="22" t="s">
        <v>424</v>
      </c>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row>
    <row r="408" spans="3:59" ht="23.1" customHeight="1">
      <c r="C408" s="22" t="s">
        <v>140</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row>
    <row r="409" spans="3:59" ht="23.1" customHeight="1">
      <c r="C409" s="25" t="s">
        <v>327</v>
      </c>
      <c r="AL409" s="395"/>
      <c r="AM409" s="395"/>
      <c r="AN409" s="395"/>
      <c r="AO409" s="395"/>
      <c r="AP409" s="395"/>
      <c r="AQ409" s="395"/>
      <c r="AR409" s="395"/>
      <c r="AS409" s="395"/>
      <c r="AT409" s="395"/>
      <c r="AU409" s="395"/>
      <c r="AV409" s="395"/>
      <c r="AW409" s="395"/>
      <c r="AX409" s="395"/>
      <c r="AY409" s="395"/>
      <c r="AZ409" s="395"/>
      <c r="BA409" s="395"/>
      <c r="BB409" s="395"/>
      <c r="BC409" s="395"/>
      <c r="BD409" s="395"/>
      <c r="BE409" s="395"/>
      <c r="BF409" s="395"/>
      <c r="BG409" s="395"/>
    </row>
    <row r="410" spans="3:59" ht="23.1" customHeight="1">
      <c r="C410" s="412"/>
      <c r="D410" s="412"/>
      <c r="E410" s="412"/>
      <c r="F410" t="s">
        <v>5</v>
      </c>
      <c r="H410" s="439"/>
      <c r="I410" s="439"/>
      <c r="J410" s="439"/>
      <c r="K410" t="s">
        <v>142</v>
      </c>
      <c r="M410" s="439"/>
      <c r="N410" s="439"/>
      <c r="O410" s="439"/>
      <c r="P410" t="s">
        <v>44</v>
      </c>
      <c r="AL410" s="395"/>
      <c r="AM410" s="395"/>
      <c r="AN410" s="395"/>
      <c r="AO410" s="395"/>
      <c r="AP410" s="395"/>
      <c r="AQ410" s="395"/>
      <c r="AR410" s="395"/>
      <c r="AS410" s="395"/>
      <c r="AT410" s="395"/>
      <c r="AU410" s="395"/>
      <c r="AV410" s="395"/>
      <c r="AW410" s="395"/>
      <c r="AX410" s="395"/>
      <c r="AY410" s="395"/>
      <c r="AZ410" s="395"/>
      <c r="BA410" s="395"/>
      <c r="BB410" s="395"/>
      <c r="BC410" s="395"/>
      <c r="BD410" s="395"/>
      <c r="BE410" s="395"/>
      <c r="BF410" s="395"/>
      <c r="BG410" s="395"/>
    </row>
    <row r="411" spans="3:59" ht="23.1" customHeight="1">
      <c r="D411" s="18" t="s">
        <v>144</v>
      </c>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c r="AI411" s="394"/>
      <c r="AL411" s="395"/>
      <c r="AM411" s="395"/>
      <c r="AN411" s="395"/>
      <c r="AO411" s="395"/>
      <c r="AP411" s="395"/>
      <c r="AQ411" s="395"/>
      <c r="AR411" s="395"/>
      <c r="AS411" s="395"/>
      <c r="AT411" s="395"/>
      <c r="AU411" s="395"/>
      <c r="AV411" s="395"/>
      <c r="AW411" s="395"/>
      <c r="AX411" s="395"/>
      <c r="AY411" s="395"/>
      <c r="AZ411" s="395"/>
      <c r="BA411" s="395"/>
      <c r="BB411" s="395"/>
      <c r="BC411" s="395"/>
      <c r="BD411" s="395"/>
      <c r="BE411" s="395"/>
      <c r="BF411" s="395"/>
      <c r="BG411" s="395"/>
    </row>
    <row r="412" spans="3:59" ht="23.1" customHeight="1"/>
    <row r="413" spans="3:59" ht="23.1" customHeight="1">
      <c r="C413" s="22" t="s">
        <v>145</v>
      </c>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row>
    <row r="414" spans="3:59" ht="23.1" customHeight="1">
      <c r="AL414" s="395"/>
      <c r="AM414" s="395"/>
      <c r="AN414" s="395"/>
      <c r="AO414" s="395"/>
      <c r="AP414" s="395"/>
      <c r="AQ414" s="395"/>
      <c r="AR414" s="395"/>
      <c r="AS414" s="395"/>
      <c r="AT414" s="395"/>
      <c r="AU414" s="395"/>
      <c r="AV414" s="395"/>
      <c r="AW414" s="395"/>
      <c r="AX414" s="395"/>
      <c r="AY414" s="395"/>
      <c r="AZ414" s="395"/>
      <c r="BA414" s="395"/>
      <c r="BB414" s="395"/>
      <c r="BC414" s="395"/>
      <c r="BD414" s="395"/>
      <c r="BE414" s="395"/>
      <c r="BF414" s="395"/>
      <c r="BG414" s="395"/>
    </row>
    <row r="415" spans="3:59" ht="23.1" customHeight="1">
      <c r="D415" s="170" t="str">
        <f>Year4 &amp;"年度"</f>
        <v>2022年度</v>
      </c>
      <c r="E415" s="170"/>
      <c r="F415" s="170"/>
      <c r="G415" s="170"/>
      <c r="H415" s="412"/>
      <c r="I415" s="412"/>
      <c r="J415" s="412"/>
      <c r="K415" s="412"/>
      <c r="L415" s="2" t="s">
        <v>33</v>
      </c>
      <c r="M415" s="170" t="str">
        <f>Year3 &amp;"年度"</f>
        <v>2023年度</v>
      </c>
      <c r="N415" s="170"/>
      <c r="O415" s="170"/>
      <c r="P415" s="170"/>
      <c r="Q415" s="412"/>
      <c r="R415" s="412"/>
      <c r="S415" s="412"/>
      <c r="T415" s="412"/>
      <c r="U415" s="2" t="s">
        <v>33</v>
      </c>
      <c r="V415" s="170" t="str">
        <f>Year2 &amp;"年度"</f>
        <v>2024年度</v>
      </c>
      <c r="W415" s="170"/>
      <c r="X415" s="170"/>
      <c r="Y415" s="170"/>
      <c r="Z415" s="412"/>
      <c r="AA415" s="412"/>
      <c r="AB415" s="412"/>
      <c r="AC415" s="412"/>
      <c r="AD415" s="2" t="s">
        <v>33</v>
      </c>
      <c r="AL415" s="395"/>
      <c r="AM415" s="395"/>
      <c r="AN415" s="395"/>
      <c r="AO415" s="395"/>
      <c r="AP415" s="395"/>
      <c r="AQ415" s="395"/>
      <c r="AR415" s="395"/>
      <c r="AS415" s="395"/>
      <c r="AT415" s="395"/>
      <c r="AU415" s="395"/>
      <c r="AV415" s="395"/>
      <c r="AW415" s="395"/>
      <c r="AX415" s="395"/>
      <c r="AY415" s="395"/>
      <c r="AZ415" s="395"/>
      <c r="BA415" s="395"/>
      <c r="BB415" s="395"/>
      <c r="BC415" s="395"/>
      <c r="BD415" s="395"/>
      <c r="BE415" s="395"/>
      <c r="BF415" s="395"/>
      <c r="BG415" s="395"/>
    </row>
    <row r="416" spans="3:59" ht="23.1" customHeight="1"/>
    <row r="417" spans="2:59" ht="23.1" customHeight="1">
      <c r="C417" s="22" t="s">
        <v>243</v>
      </c>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row>
    <row r="418" spans="2:59" ht="23.1" customHeight="1">
      <c r="AL418" s="395"/>
      <c r="AM418" s="395"/>
      <c r="AN418" s="395"/>
      <c r="AO418" s="395"/>
      <c r="AP418" s="395"/>
      <c r="AQ418" s="395"/>
      <c r="AR418" s="395"/>
      <c r="AS418" s="395"/>
      <c r="AT418" s="395"/>
      <c r="AU418" s="395"/>
      <c r="AV418" s="395"/>
      <c r="AW418" s="395"/>
      <c r="AX418" s="395"/>
      <c r="AY418" s="395"/>
      <c r="AZ418" s="395"/>
      <c r="BA418" s="395"/>
      <c r="BB418" s="395"/>
      <c r="BC418" s="395"/>
      <c r="BD418" s="395"/>
      <c r="BE418" s="395"/>
      <c r="BF418" s="395"/>
      <c r="BG418" s="395"/>
    </row>
    <row r="419" spans="2:59" ht="23.1" customHeight="1">
      <c r="C419" s="54"/>
      <c r="E419" t="s">
        <v>138</v>
      </c>
      <c r="K419" t="s">
        <v>139</v>
      </c>
      <c r="AL419" s="395"/>
      <c r="AM419" s="395"/>
      <c r="AN419" s="395"/>
      <c r="AO419" s="395"/>
      <c r="AP419" s="395"/>
      <c r="AQ419" s="395"/>
      <c r="AR419" s="395"/>
      <c r="AS419" s="395"/>
      <c r="AT419" s="395"/>
      <c r="AU419" s="395"/>
      <c r="AV419" s="395"/>
      <c r="AW419" s="395"/>
      <c r="AX419" s="395"/>
      <c r="AY419" s="395"/>
      <c r="AZ419" s="395"/>
      <c r="BA419" s="395"/>
      <c r="BB419" s="395"/>
      <c r="BC419" s="395"/>
      <c r="BD419" s="395"/>
      <c r="BE419" s="395"/>
      <c r="BF419" s="395"/>
      <c r="BG419" s="395"/>
    </row>
    <row r="420" spans="2:59" ht="23.1" customHeight="1">
      <c r="E420" t="s">
        <v>94</v>
      </c>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c r="AI420" s="394"/>
      <c r="AL420" s="395"/>
      <c r="AM420" s="395"/>
      <c r="AN420" s="395"/>
      <c r="AO420" s="395"/>
      <c r="AP420" s="395"/>
      <c r="AQ420" s="395"/>
      <c r="AR420" s="395"/>
      <c r="AS420" s="395"/>
      <c r="AT420" s="395"/>
      <c r="AU420" s="395"/>
      <c r="AV420" s="395"/>
      <c r="AW420" s="395"/>
      <c r="AX420" s="395"/>
      <c r="AY420" s="395"/>
      <c r="AZ420" s="395"/>
      <c r="BA420" s="395"/>
      <c r="BB420" s="395"/>
      <c r="BC420" s="395"/>
      <c r="BD420" s="395"/>
      <c r="BE420" s="395"/>
      <c r="BF420" s="395"/>
      <c r="BG420" s="395"/>
    </row>
    <row r="421" spans="2:59" ht="23.1" customHeight="1"/>
    <row r="422" spans="2:59" ht="23.1" customHeight="1">
      <c r="C422" t="s">
        <v>529</v>
      </c>
    </row>
    <row r="423" spans="2:59" ht="23.1" customHeight="1">
      <c r="C423" s="388"/>
      <c r="D423" s="389"/>
      <c r="E423" s="389"/>
      <c r="F423" s="389"/>
      <c r="G423" s="389"/>
      <c r="H423" s="389"/>
      <c r="I423" s="389"/>
      <c r="J423" s="389"/>
      <c r="K423" s="389"/>
      <c r="L423" s="389"/>
      <c r="M423" s="389"/>
      <c r="N423" s="389"/>
      <c r="O423" s="389"/>
      <c r="P423" s="389"/>
      <c r="Q423" s="389"/>
      <c r="R423" s="389"/>
      <c r="S423" s="389"/>
      <c r="T423" s="389"/>
      <c r="U423" s="389"/>
      <c r="V423" s="389"/>
      <c r="W423" s="389"/>
      <c r="X423" s="389"/>
      <c r="Y423" s="389"/>
      <c r="Z423" s="389"/>
      <c r="AA423" s="389"/>
      <c r="AB423" s="389"/>
      <c r="AC423" s="389"/>
      <c r="AD423" s="389"/>
      <c r="AE423" s="389"/>
      <c r="AF423" s="389"/>
      <c r="AG423" s="389"/>
      <c r="AH423" s="389"/>
      <c r="AI423" s="390"/>
    </row>
    <row r="424" spans="2:59" ht="23.1" customHeight="1">
      <c r="C424" s="391"/>
      <c r="D424" s="392"/>
      <c r="E424" s="392"/>
      <c r="F424" s="392"/>
      <c r="G424" s="392"/>
      <c r="H424" s="392"/>
      <c r="I424" s="392"/>
      <c r="J424" s="392"/>
      <c r="K424" s="392"/>
      <c r="L424" s="392"/>
      <c r="M424" s="392"/>
      <c r="N424" s="392"/>
      <c r="O424" s="392"/>
      <c r="P424" s="392"/>
      <c r="Q424" s="392"/>
      <c r="R424" s="392"/>
      <c r="S424" s="392"/>
      <c r="T424" s="392"/>
      <c r="U424" s="392"/>
      <c r="V424" s="392"/>
      <c r="W424" s="392"/>
      <c r="X424" s="392"/>
      <c r="Y424" s="392"/>
      <c r="Z424" s="392"/>
      <c r="AA424" s="392"/>
      <c r="AB424" s="392"/>
      <c r="AC424" s="392"/>
      <c r="AD424" s="392"/>
      <c r="AE424" s="392"/>
      <c r="AF424" s="392"/>
      <c r="AG424" s="392"/>
      <c r="AH424" s="392"/>
      <c r="AI424" s="393"/>
    </row>
    <row r="425" spans="2:59" s="19" customFormat="1" ht="23.1" customHeight="1">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K425" s="100"/>
    </row>
    <row r="426" spans="2:59" ht="23.1" customHeight="1"/>
    <row r="427" spans="2:59" ht="23.1" customHeight="1">
      <c r="B427" s="197" t="s">
        <v>147</v>
      </c>
      <c r="C427" s="197"/>
      <c r="D427" s="6" t="s">
        <v>498</v>
      </c>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row>
    <row r="428" spans="2:59" ht="23.1" customHeight="1"/>
    <row r="429" spans="2:59" ht="23.1" customHeight="1">
      <c r="C429" s="22" t="s">
        <v>425</v>
      </c>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row>
    <row r="430" spans="2:59" ht="23.1" customHeight="1">
      <c r="AL430" s="426"/>
      <c r="AM430" s="427"/>
      <c r="AN430" s="427"/>
      <c r="AO430" s="427"/>
      <c r="AP430" s="427"/>
      <c r="AQ430" s="427"/>
      <c r="AR430" s="427"/>
      <c r="AS430" s="427"/>
      <c r="AT430" s="427"/>
      <c r="AU430" s="427"/>
      <c r="AV430" s="427"/>
      <c r="AW430" s="427"/>
      <c r="AX430" s="427"/>
      <c r="AY430" s="427"/>
      <c r="AZ430" s="427"/>
      <c r="BA430" s="427"/>
      <c r="BB430" s="427"/>
      <c r="BC430" s="427"/>
      <c r="BD430" s="427"/>
      <c r="BE430" s="427"/>
      <c r="BF430" s="427"/>
      <c r="BG430" s="428"/>
    </row>
    <row r="431" spans="2:59" ht="23.1" customHeight="1">
      <c r="C431" s="53"/>
      <c r="D431" t="s">
        <v>197</v>
      </c>
      <c r="J431" s="53"/>
      <c r="K431" t="s">
        <v>198</v>
      </c>
      <c r="S431" s="53"/>
      <c r="T431" t="s">
        <v>199</v>
      </c>
      <c r="AL431" s="429"/>
      <c r="AM431" s="430"/>
      <c r="AN431" s="430"/>
      <c r="AO431" s="430"/>
      <c r="AP431" s="430"/>
      <c r="AQ431" s="430"/>
      <c r="AR431" s="430"/>
      <c r="AS431" s="430"/>
      <c r="AT431" s="430"/>
      <c r="AU431" s="430"/>
      <c r="AV431" s="430"/>
      <c r="AW431" s="430"/>
      <c r="AX431" s="430"/>
      <c r="AY431" s="430"/>
      <c r="AZ431" s="430"/>
      <c r="BA431" s="430"/>
      <c r="BB431" s="430"/>
      <c r="BC431" s="430"/>
      <c r="BD431" s="430"/>
      <c r="BE431" s="430"/>
      <c r="BF431" s="430"/>
      <c r="BG431" s="431"/>
    </row>
    <row r="432" spans="2:59" ht="23.1" customHeight="1">
      <c r="C432" s="53"/>
      <c r="D432" t="s">
        <v>200</v>
      </c>
      <c r="M432" s="53"/>
      <c r="N432" t="s">
        <v>148</v>
      </c>
      <c r="W432" s="53"/>
      <c r="X432" t="s">
        <v>201</v>
      </c>
      <c r="AL432" s="429"/>
      <c r="AM432" s="430"/>
      <c r="AN432" s="430"/>
      <c r="AO432" s="430"/>
      <c r="AP432" s="430"/>
      <c r="AQ432" s="430"/>
      <c r="AR432" s="430"/>
      <c r="AS432" s="430"/>
      <c r="AT432" s="430"/>
      <c r="AU432" s="430"/>
      <c r="AV432" s="430"/>
      <c r="AW432" s="430"/>
      <c r="AX432" s="430"/>
      <c r="AY432" s="430"/>
      <c r="AZ432" s="430"/>
      <c r="BA432" s="430"/>
      <c r="BB432" s="430"/>
      <c r="BC432" s="430"/>
      <c r="BD432" s="430"/>
      <c r="BE432" s="430"/>
      <c r="BF432" s="430"/>
      <c r="BG432" s="431"/>
    </row>
    <row r="433" spans="2:59" ht="23.1" customHeight="1">
      <c r="C433" s="53"/>
      <c r="D433" t="s">
        <v>530</v>
      </c>
      <c r="J433" s="53"/>
      <c r="K433" t="s">
        <v>531</v>
      </c>
      <c r="AL433" s="429"/>
      <c r="AM433" s="430"/>
      <c r="AN433" s="430"/>
      <c r="AO433" s="430"/>
      <c r="AP433" s="430"/>
      <c r="AQ433" s="430"/>
      <c r="AR433" s="430"/>
      <c r="AS433" s="430"/>
      <c r="AT433" s="430"/>
      <c r="AU433" s="430"/>
      <c r="AV433" s="430"/>
      <c r="AW433" s="430"/>
      <c r="AX433" s="430"/>
      <c r="AY433" s="430"/>
      <c r="AZ433" s="430"/>
      <c r="BA433" s="430"/>
      <c r="BB433" s="430"/>
      <c r="BC433" s="430"/>
      <c r="BD433" s="430"/>
      <c r="BE433" s="430"/>
      <c r="BF433" s="430"/>
      <c r="BG433" s="431"/>
    </row>
    <row r="434" spans="2:59" ht="23.1" customHeight="1">
      <c r="C434" s="53"/>
      <c r="D434" t="s">
        <v>532</v>
      </c>
      <c r="G434" s="438"/>
      <c r="H434" s="438"/>
      <c r="I434" s="438"/>
      <c r="J434" s="438"/>
      <c r="K434" s="438"/>
      <c r="L434" s="438"/>
      <c r="M434" s="438"/>
      <c r="N434" s="438"/>
      <c r="O434" s="438"/>
      <c r="P434" s="438"/>
      <c r="Q434" s="438"/>
      <c r="R434" s="438"/>
      <c r="S434" s="438"/>
      <c r="T434" s="438"/>
      <c r="U434" s="438"/>
      <c r="V434" s="438"/>
      <c r="W434" s="438"/>
      <c r="X434" s="438"/>
      <c r="Y434" s="438"/>
      <c r="Z434" s="438"/>
      <c r="AA434" s="438"/>
      <c r="AB434" s="438"/>
      <c r="AC434" s="438"/>
      <c r="AD434" s="438"/>
      <c r="AE434" s="438"/>
      <c r="AF434" s="438"/>
      <c r="AG434" s="438"/>
      <c r="AH434" s="438"/>
      <c r="AI434" s="438"/>
      <c r="AL434" s="429"/>
      <c r="AM434" s="430"/>
      <c r="AN434" s="430"/>
      <c r="AO434" s="430"/>
      <c r="AP434" s="430"/>
      <c r="AQ434" s="430"/>
      <c r="AR434" s="430"/>
      <c r="AS434" s="430"/>
      <c r="AT434" s="430"/>
      <c r="AU434" s="430"/>
      <c r="AV434" s="430"/>
      <c r="AW434" s="430"/>
      <c r="AX434" s="430"/>
      <c r="AY434" s="430"/>
      <c r="AZ434" s="430"/>
      <c r="BA434" s="430"/>
      <c r="BB434" s="430"/>
      <c r="BC434" s="430"/>
      <c r="BD434" s="430"/>
      <c r="BE434" s="430"/>
      <c r="BF434" s="430"/>
      <c r="BG434" s="431"/>
    </row>
    <row r="435" spans="2:59" ht="23.1" customHeight="1">
      <c r="AL435" s="429"/>
      <c r="AM435" s="430"/>
      <c r="AN435" s="430"/>
      <c r="AO435" s="430"/>
      <c r="AP435" s="430"/>
      <c r="AQ435" s="430"/>
      <c r="AR435" s="430"/>
      <c r="AS435" s="430"/>
      <c r="AT435" s="430"/>
      <c r="AU435" s="430"/>
      <c r="AV435" s="430"/>
      <c r="AW435" s="430"/>
      <c r="AX435" s="430"/>
      <c r="AY435" s="430"/>
      <c r="AZ435" s="430"/>
      <c r="BA435" s="430"/>
      <c r="BB435" s="430"/>
      <c r="BC435" s="430"/>
      <c r="BD435" s="430"/>
      <c r="BE435" s="430"/>
      <c r="BF435" s="430"/>
      <c r="BG435" s="431"/>
    </row>
    <row r="436" spans="2:59" ht="23.1" customHeight="1">
      <c r="C436" s="22" t="s">
        <v>499</v>
      </c>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L436" s="429"/>
      <c r="AM436" s="430"/>
      <c r="AN436" s="430"/>
      <c r="AO436" s="430"/>
      <c r="AP436" s="430"/>
      <c r="AQ436" s="430"/>
      <c r="AR436" s="430"/>
      <c r="AS436" s="430"/>
      <c r="AT436" s="430"/>
      <c r="AU436" s="430"/>
      <c r="AV436" s="430"/>
      <c r="AW436" s="430"/>
      <c r="AX436" s="430"/>
      <c r="AY436" s="430"/>
      <c r="AZ436" s="430"/>
      <c r="BA436" s="430"/>
      <c r="BB436" s="430"/>
      <c r="BC436" s="430"/>
      <c r="BD436" s="430"/>
      <c r="BE436" s="430"/>
      <c r="BF436" s="430"/>
      <c r="BG436" s="431"/>
    </row>
    <row r="437" spans="2:59" ht="23.1" customHeight="1">
      <c r="AL437" s="429"/>
      <c r="AM437" s="430"/>
      <c r="AN437" s="430"/>
      <c r="AO437" s="430"/>
      <c r="AP437" s="430"/>
      <c r="AQ437" s="430"/>
      <c r="AR437" s="430"/>
      <c r="AS437" s="430"/>
      <c r="AT437" s="430"/>
      <c r="AU437" s="430"/>
      <c r="AV437" s="430"/>
      <c r="AW437" s="430"/>
      <c r="AX437" s="430"/>
      <c r="AY437" s="430"/>
      <c r="AZ437" s="430"/>
      <c r="BA437" s="430"/>
      <c r="BB437" s="430"/>
      <c r="BC437" s="430"/>
      <c r="BD437" s="430"/>
      <c r="BE437" s="430"/>
      <c r="BF437" s="430"/>
      <c r="BG437" s="431"/>
    </row>
    <row r="438" spans="2:59" ht="23.1" customHeight="1">
      <c r="C438" s="413"/>
      <c r="D438" s="413"/>
      <c r="E438" s="413"/>
      <c r="F438" s="413"/>
      <c r="G438" s="413"/>
      <c r="H438" s="413"/>
      <c r="I438" s="413"/>
      <c r="J438" s="413"/>
      <c r="K438" s="413"/>
      <c r="L438" s="413"/>
      <c r="M438" s="413"/>
      <c r="N438" s="413"/>
      <c r="O438" s="413"/>
      <c r="P438" s="413"/>
      <c r="Q438" s="413"/>
      <c r="R438" s="413"/>
      <c r="S438" s="413"/>
      <c r="T438" s="413"/>
      <c r="U438" s="413"/>
      <c r="V438" s="413"/>
      <c r="W438" s="413"/>
      <c r="X438" s="413"/>
      <c r="Y438" s="413"/>
      <c r="Z438" s="413"/>
      <c r="AA438" s="413"/>
      <c r="AB438" s="413"/>
      <c r="AC438" s="413"/>
      <c r="AD438" s="413"/>
      <c r="AE438" s="413"/>
      <c r="AF438" s="413"/>
      <c r="AG438" s="413"/>
      <c r="AH438" s="413"/>
      <c r="AI438" s="413"/>
      <c r="AL438" s="429"/>
      <c r="AM438" s="430"/>
      <c r="AN438" s="430"/>
      <c r="AO438" s="430"/>
      <c r="AP438" s="430"/>
      <c r="AQ438" s="430"/>
      <c r="AR438" s="430"/>
      <c r="AS438" s="430"/>
      <c r="AT438" s="430"/>
      <c r="AU438" s="430"/>
      <c r="AV438" s="430"/>
      <c r="AW438" s="430"/>
      <c r="AX438" s="430"/>
      <c r="AY438" s="430"/>
      <c r="AZ438" s="430"/>
      <c r="BA438" s="430"/>
      <c r="BB438" s="430"/>
      <c r="BC438" s="430"/>
      <c r="BD438" s="430"/>
      <c r="BE438" s="430"/>
      <c r="BF438" s="430"/>
      <c r="BG438" s="431"/>
    </row>
    <row r="439" spans="2:59" ht="23.1" customHeight="1">
      <c r="C439" s="413"/>
      <c r="D439" s="413"/>
      <c r="E439" s="413"/>
      <c r="F439" s="413"/>
      <c r="G439" s="413"/>
      <c r="H439" s="413"/>
      <c r="I439" s="413"/>
      <c r="J439" s="413"/>
      <c r="K439" s="413"/>
      <c r="L439" s="413"/>
      <c r="M439" s="413"/>
      <c r="N439" s="413"/>
      <c r="O439" s="413"/>
      <c r="P439" s="413"/>
      <c r="Q439" s="413"/>
      <c r="R439" s="413"/>
      <c r="S439" s="413"/>
      <c r="T439" s="413"/>
      <c r="U439" s="413"/>
      <c r="V439" s="413"/>
      <c r="W439" s="413"/>
      <c r="X439" s="413"/>
      <c r="Y439" s="413"/>
      <c r="Z439" s="413"/>
      <c r="AA439" s="413"/>
      <c r="AB439" s="413"/>
      <c r="AC439" s="413"/>
      <c r="AD439" s="413"/>
      <c r="AE439" s="413"/>
      <c r="AF439" s="413"/>
      <c r="AG439" s="413"/>
      <c r="AH439" s="413"/>
      <c r="AI439" s="413"/>
      <c r="AL439" s="429"/>
      <c r="AM439" s="430"/>
      <c r="AN439" s="430"/>
      <c r="AO439" s="430"/>
      <c r="AP439" s="430"/>
      <c r="AQ439" s="430"/>
      <c r="AR439" s="430"/>
      <c r="AS439" s="430"/>
      <c r="AT439" s="430"/>
      <c r="AU439" s="430"/>
      <c r="AV439" s="430"/>
      <c r="AW439" s="430"/>
      <c r="AX439" s="430"/>
      <c r="AY439" s="430"/>
      <c r="AZ439" s="430"/>
      <c r="BA439" s="430"/>
      <c r="BB439" s="430"/>
      <c r="BC439" s="430"/>
      <c r="BD439" s="430"/>
      <c r="BE439" s="430"/>
      <c r="BF439" s="430"/>
      <c r="BG439" s="431"/>
    </row>
    <row r="440" spans="2:59" ht="23.1" customHeight="1">
      <c r="C440" s="413"/>
      <c r="D440" s="413"/>
      <c r="E440" s="413"/>
      <c r="F440" s="413"/>
      <c r="G440" s="413"/>
      <c r="H440" s="413"/>
      <c r="I440" s="413"/>
      <c r="J440" s="413"/>
      <c r="K440" s="413"/>
      <c r="L440" s="413"/>
      <c r="M440" s="413"/>
      <c r="N440" s="413"/>
      <c r="O440" s="413"/>
      <c r="P440" s="413"/>
      <c r="Q440" s="413"/>
      <c r="R440" s="413"/>
      <c r="S440" s="413"/>
      <c r="T440" s="413"/>
      <c r="U440" s="413"/>
      <c r="V440" s="413"/>
      <c r="W440" s="413"/>
      <c r="X440" s="413"/>
      <c r="Y440" s="413"/>
      <c r="Z440" s="413"/>
      <c r="AA440" s="413"/>
      <c r="AB440" s="413"/>
      <c r="AC440" s="413"/>
      <c r="AD440" s="413"/>
      <c r="AE440" s="413"/>
      <c r="AF440" s="413"/>
      <c r="AG440" s="413"/>
      <c r="AH440" s="413"/>
      <c r="AI440" s="413"/>
      <c r="AL440" s="429"/>
      <c r="AM440" s="430"/>
      <c r="AN440" s="430"/>
      <c r="AO440" s="430"/>
      <c r="AP440" s="430"/>
      <c r="AQ440" s="430"/>
      <c r="AR440" s="430"/>
      <c r="AS440" s="430"/>
      <c r="AT440" s="430"/>
      <c r="AU440" s="430"/>
      <c r="AV440" s="430"/>
      <c r="AW440" s="430"/>
      <c r="AX440" s="430"/>
      <c r="AY440" s="430"/>
      <c r="AZ440" s="430"/>
      <c r="BA440" s="430"/>
      <c r="BB440" s="430"/>
      <c r="BC440" s="430"/>
      <c r="BD440" s="430"/>
      <c r="BE440" s="430"/>
      <c r="BF440" s="430"/>
      <c r="BG440" s="431"/>
    </row>
    <row r="441" spans="2:59" ht="23.1" customHeight="1">
      <c r="C441" s="413"/>
      <c r="D441" s="413"/>
      <c r="E441" s="413"/>
      <c r="F441" s="413"/>
      <c r="G441" s="413"/>
      <c r="H441" s="413"/>
      <c r="I441" s="413"/>
      <c r="J441" s="413"/>
      <c r="K441" s="413"/>
      <c r="L441" s="413"/>
      <c r="M441" s="413"/>
      <c r="N441" s="413"/>
      <c r="O441" s="413"/>
      <c r="P441" s="413"/>
      <c r="Q441" s="413"/>
      <c r="R441" s="413"/>
      <c r="S441" s="413"/>
      <c r="T441" s="413"/>
      <c r="U441" s="413"/>
      <c r="V441" s="413"/>
      <c r="W441" s="413"/>
      <c r="X441" s="413"/>
      <c r="Y441" s="413"/>
      <c r="Z441" s="413"/>
      <c r="AA441" s="413"/>
      <c r="AB441" s="413"/>
      <c r="AC441" s="413"/>
      <c r="AD441" s="413"/>
      <c r="AE441" s="413"/>
      <c r="AF441" s="413"/>
      <c r="AG441" s="413"/>
      <c r="AH441" s="413"/>
      <c r="AI441" s="413"/>
      <c r="AJ441" s="9"/>
      <c r="AL441" s="432"/>
      <c r="AM441" s="433"/>
      <c r="AN441" s="433"/>
      <c r="AO441" s="433"/>
      <c r="AP441" s="433"/>
      <c r="AQ441" s="433"/>
      <c r="AR441" s="433"/>
      <c r="AS441" s="433"/>
      <c r="AT441" s="433"/>
      <c r="AU441" s="433"/>
      <c r="AV441" s="433"/>
      <c r="AW441" s="433"/>
      <c r="AX441" s="433"/>
      <c r="AY441" s="433"/>
      <c r="AZ441" s="433"/>
      <c r="BA441" s="433"/>
      <c r="BB441" s="433"/>
      <c r="BC441" s="433"/>
      <c r="BD441" s="433"/>
      <c r="BE441" s="433"/>
      <c r="BF441" s="433"/>
      <c r="BG441" s="434"/>
    </row>
    <row r="442" spans="2:59" s="19" customFormat="1" ht="23.1" customHeight="1">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K442" s="100"/>
    </row>
    <row r="443" spans="2:59" ht="23.1" customHeight="1"/>
    <row r="444" spans="2:59" ht="23.1" customHeight="1">
      <c r="B444" s="197" t="s">
        <v>155</v>
      </c>
      <c r="C444" s="197"/>
      <c r="D444" s="6" t="s">
        <v>399</v>
      </c>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row>
    <row r="445" spans="2:59" ht="23.1" customHeight="1" thickBot="1">
      <c r="AL445" s="395"/>
      <c r="AM445" s="395"/>
      <c r="AN445" s="395"/>
      <c r="AO445" s="395"/>
      <c r="AP445" s="395"/>
      <c r="AQ445" s="395"/>
      <c r="AR445" s="395"/>
      <c r="AS445" s="395"/>
      <c r="AT445" s="395"/>
      <c r="AU445" s="395"/>
      <c r="AV445" s="395"/>
      <c r="AW445" s="395"/>
      <c r="AX445" s="395"/>
      <c r="AY445" s="395"/>
      <c r="AZ445" s="395"/>
      <c r="BA445" s="395"/>
      <c r="BB445" s="395"/>
      <c r="BC445" s="395"/>
      <c r="BD445" s="395"/>
      <c r="BE445" s="395"/>
      <c r="BF445" s="395"/>
      <c r="BG445" s="395"/>
    </row>
    <row r="446" spans="2:59" ht="23.1" customHeight="1">
      <c r="C446" s="276" t="s">
        <v>151</v>
      </c>
      <c r="D446" s="277"/>
      <c r="E446" s="277"/>
      <c r="F446" s="277"/>
      <c r="G446" s="277"/>
      <c r="H446" s="270" t="s">
        <v>149</v>
      </c>
      <c r="I446" s="271"/>
      <c r="J446" s="271"/>
      <c r="K446" s="272"/>
      <c r="L446" s="261" t="s">
        <v>426</v>
      </c>
      <c r="M446" s="170"/>
      <c r="N446" s="170"/>
      <c r="O446" s="239"/>
      <c r="P446" s="240"/>
      <c r="Q446" s="240"/>
      <c r="R446" s="240"/>
      <c r="S446" s="240"/>
      <c r="T446" s="240"/>
      <c r="U446" s="240"/>
      <c r="V446" s="240"/>
      <c r="W446" s="241"/>
      <c r="X446" s="170" t="s">
        <v>427</v>
      </c>
      <c r="Y446" s="170"/>
      <c r="Z446" s="170"/>
      <c r="AA446" s="170"/>
      <c r="AB446" s="170" t="s">
        <v>152</v>
      </c>
      <c r="AC446" s="170"/>
      <c r="AD446" s="170"/>
      <c r="AE446" s="170"/>
      <c r="AL446" s="395"/>
      <c r="AM446" s="395"/>
      <c r="AN446" s="395"/>
      <c r="AO446" s="395"/>
      <c r="AP446" s="395"/>
      <c r="AQ446" s="395"/>
      <c r="AR446" s="395"/>
      <c r="AS446" s="395"/>
      <c r="AT446" s="395"/>
      <c r="AU446" s="395"/>
      <c r="AV446" s="395"/>
      <c r="AW446" s="395"/>
      <c r="AX446" s="395"/>
      <c r="AY446" s="395"/>
      <c r="AZ446" s="395"/>
      <c r="BA446" s="395"/>
      <c r="BB446" s="395"/>
      <c r="BC446" s="395"/>
      <c r="BD446" s="395"/>
      <c r="BE446" s="395"/>
      <c r="BF446" s="395"/>
      <c r="BG446" s="395"/>
    </row>
    <row r="447" spans="2:59" ht="23.1" customHeight="1">
      <c r="C447" s="278"/>
      <c r="D447" s="279"/>
      <c r="E447" s="279"/>
      <c r="F447" s="279"/>
      <c r="G447" s="279"/>
      <c r="H447" s="273"/>
      <c r="I447" s="274"/>
      <c r="J447" s="274"/>
      <c r="K447" s="275"/>
      <c r="L447" s="241"/>
      <c r="M447" s="170"/>
      <c r="N447" s="170"/>
      <c r="O447" s="239"/>
      <c r="P447" s="170" t="s">
        <v>150</v>
      </c>
      <c r="Q447" s="170"/>
      <c r="R447" s="170"/>
      <c r="S447" s="170"/>
      <c r="T447" s="170" t="s">
        <v>14</v>
      </c>
      <c r="U447" s="170"/>
      <c r="V447" s="170"/>
      <c r="W447" s="170"/>
      <c r="X447" s="170"/>
      <c r="Y447" s="170"/>
      <c r="Z447" s="170"/>
      <c r="AA447" s="170"/>
      <c r="AB447" s="170"/>
      <c r="AC447" s="170"/>
      <c r="AD447" s="170"/>
      <c r="AE447" s="170"/>
      <c r="AF447" s="72"/>
      <c r="AL447" s="395"/>
      <c r="AM447" s="395"/>
      <c r="AN447" s="395"/>
      <c r="AO447" s="395"/>
      <c r="AP447" s="395"/>
      <c r="AQ447" s="395"/>
      <c r="AR447" s="395"/>
      <c r="AS447" s="395"/>
      <c r="AT447" s="395"/>
      <c r="AU447" s="395"/>
      <c r="AV447" s="395"/>
      <c r="AW447" s="395"/>
      <c r="AX447" s="395"/>
      <c r="AY447" s="395"/>
      <c r="AZ447" s="395"/>
      <c r="BA447" s="395"/>
      <c r="BB447" s="395"/>
      <c r="BC447" s="395"/>
      <c r="BD447" s="395"/>
      <c r="BE447" s="395"/>
      <c r="BF447" s="395"/>
      <c r="BG447" s="395"/>
    </row>
    <row r="448" spans="2:59" ht="23.1" customHeight="1">
      <c r="C448" s="172" t="str">
        <f>"　"&amp;Year2&amp;"年4月入社"</f>
        <v>　2024年4月入社</v>
      </c>
      <c r="D448" s="172"/>
      <c r="E448" s="172"/>
      <c r="F448" s="172"/>
      <c r="G448" s="234"/>
      <c r="H448" s="424"/>
      <c r="I448" s="412"/>
      <c r="J448" s="412"/>
      <c r="K448" s="425"/>
      <c r="L448" s="407"/>
      <c r="M448" s="412"/>
      <c r="N448" s="412"/>
      <c r="O448" s="412"/>
      <c r="P448" s="412"/>
      <c r="Q448" s="412"/>
      <c r="R448" s="412"/>
      <c r="S448" s="412"/>
      <c r="T448" s="412"/>
      <c r="U448" s="412"/>
      <c r="V448" s="412"/>
      <c r="W448" s="412"/>
      <c r="X448" s="412"/>
      <c r="Y448" s="412"/>
      <c r="Z448" s="412"/>
      <c r="AA448" s="412"/>
      <c r="AB448" s="412"/>
      <c r="AC448" s="412"/>
      <c r="AD448" s="412"/>
      <c r="AE448" s="412"/>
      <c r="AL448" s="395"/>
      <c r="AM448" s="395"/>
      <c r="AN448" s="395"/>
      <c r="AO448" s="395"/>
      <c r="AP448" s="395"/>
      <c r="AQ448" s="395"/>
      <c r="AR448" s="395"/>
      <c r="AS448" s="395"/>
      <c r="AT448" s="395"/>
      <c r="AU448" s="395"/>
      <c r="AV448" s="395"/>
      <c r="AW448" s="395"/>
      <c r="AX448" s="395"/>
      <c r="AY448" s="395"/>
      <c r="AZ448" s="395"/>
      <c r="BA448" s="395"/>
      <c r="BB448" s="395"/>
      <c r="BC448" s="395"/>
      <c r="BD448" s="395"/>
      <c r="BE448" s="395"/>
      <c r="BF448" s="395"/>
      <c r="BG448" s="395"/>
    </row>
    <row r="449" spans="2:59" ht="23.1" customHeight="1" thickBot="1">
      <c r="C449" s="172" t="str">
        <f>"　"&amp;Year1&amp;"年4月入社"</f>
        <v>　2025年4月入社</v>
      </c>
      <c r="D449" s="172"/>
      <c r="E449" s="172"/>
      <c r="F449" s="172"/>
      <c r="G449" s="234"/>
      <c r="H449" s="435"/>
      <c r="I449" s="436"/>
      <c r="J449" s="436"/>
      <c r="K449" s="437"/>
      <c r="L449" s="407"/>
      <c r="M449" s="412"/>
      <c r="N449" s="412"/>
      <c r="O449" s="412"/>
      <c r="P449" s="412"/>
      <c r="Q449" s="412"/>
      <c r="R449" s="412"/>
      <c r="S449" s="412"/>
      <c r="T449" s="412"/>
      <c r="U449" s="412"/>
      <c r="V449" s="412"/>
      <c r="W449" s="412"/>
      <c r="X449" s="412"/>
      <c r="Y449" s="412"/>
      <c r="Z449" s="412"/>
      <c r="AA449" s="412"/>
      <c r="AB449" s="412"/>
      <c r="AC449" s="412"/>
      <c r="AD449" s="412"/>
      <c r="AE449" s="412"/>
      <c r="AL449" s="395"/>
      <c r="AM449" s="395"/>
      <c r="AN449" s="395"/>
      <c r="AO449" s="395"/>
      <c r="AP449" s="395"/>
      <c r="AQ449" s="395"/>
      <c r="AR449" s="395"/>
      <c r="AS449" s="395"/>
      <c r="AT449" s="395"/>
      <c r="AU449" s="395"/>
      <c r="AV449" s="395"/>
      <c r="AW449" s="395"/>
      <c r="AX449" s="395"/>
      <c r="AY449" s="395"/>
      <c r="AZ449" s="395"/>
      <c r="BA449" s="395"/>
      <c r="BB449" s="395"/>
      <c r="BC449" s="395"/>
      <c r="BD449" s="395"/>
      <c r="BE449" s="395"/>
      <c r="BF449" s="395"/>
      <c r="BG449" s="395"/>
    </row>
    <row r="450" spans="2:59" ht="23.1" customHeight="1">
      <c r="C450" s="249" t="s">
        <v>328</v>
      </c>
      <c r="D450" s="249"/>
      <c r="E450" s="252" t="str">
        <f>Year2&amp;"年4月入社"</f>
        <v>2024年4月入社</v>
      </c>
      <c r="F450" s="252"/>
      <c r="G450" s="252"/>
      <c r="H450" s="251" t="str">
        <f>IF(OR(ISBLANK(L448),ISBLANK(X448),ISBLANK(AB448)),"",SUM(L448,X448,AB448))</f>
        <v/>
      </c>
      <c r="I450" s="251"/>
      <c r="J450" s="251"/>
      <c r="K450" s="251"/>
      <c r="L450" s="251" t="str">
        <f>IF(OR(ISBLANK(P448),ISBLANK(T448)),"",SUM(P448,T448))</f>
        <v/>
      </c>
      <c r="M450" s="251"/>
      <c r="N450" s="251"/>
      <c r="O450" s="251"/>
      <c r="P450" s="152" t="s">
        <v>561</v>
      </c>
      <c r="Q450" s="153"/>
      <c r="R450" s="153"/>
      <c r="S450" s="154"/>
      <c r="AL450" s="395"/>
      <c r="AM450" s="395"/>
      <c r="AN450" s="395"/>
      <c r="AO450" s="395"/>
      <c r="AP450" s="395"/>
      <c r="AQ450" s="395"/>
      <c r="AR450" s="395"/>
      <c r="AS450" s="395"/>
      <c r="AT450" s="395"/>
      <c r="AU450" s="395"/>
      <c r="AV450" s="395"/>
      <c r="AW450" s="395"/>
      <c r="AX450" s="395"/>
      <c r="AY450" s="395"/>
      <c r="AZ450" s="395"/>
      <c r="BA450" s="395"/>
      <c r="BB450" s="395"/>
      <c r="BC450" s="395"/>
      <c r="BD450" s="395"/>
      <c r="BE450" s="395"/>
      <c r="BF450" s="395"/>
      <c r="BG450" s="395"/>
    </row>
    <row r="451" spans="2:59" ht="23.1" customHeight="1">
      <c r="C451" s="250"/>
      <c r="D451" s="250"/>
      <c r="E451" s="253" t="str">
        <f>Year1&amp;"年4月入社"</f>
        <v>2025年4月入社</v>
      </c>
      <c r="F451" s="253"/>
      <c r="G451" s="253"/>
      <c r="H451" s="251" t="str">
        <f>IF(OR(ISBLANK(L449),ISBLANK(X449),ISBLANK(AB449)),"",SUM(L449,X449,AB449))</f>
        <v/>
      </c>
      <c r="I451" s="251"/>
      <c r="J451" s="251"/>
      <c r="K451" s="251"/>
      <c r="L451" s="251" t="str">
        <f>IF(OR(ISBLANK(P449),ISBLANK(T449)),"",SUM(P449,T449))</f>
        <v/>
      </c>
      <c r="M451" s="251"/>
      <c r="N451" s="251"/>
      <c r="O451" s="251"/>
      <c r="P451" s="155"/>
      <c r="Q451" s="156"/>
      <c r="R451" s="156"/>
      <c r="S451" s="157"/>
      <c r="AL451" s="395"/>
      <c r="AM451" s="395"/>
      <c r="AN451" s="395"/>
      <c r="AO451" s="395"/>
      <c r="AP451" s="395"/>
      <c r="AQ451" s="395"/>
      <c r="AR451" s="395"/>
      <c r="AS451" s="395"/>
      <c r="AT451" s="395"/>
      <c r="AU451" s="395"/>
      <c r="AV451" s="395"/>
      <c r="AW451" s="395"/>
      <c r="AX451" s="395"/>
      <c r="AY451" s="395"/>
      <c r="AZ451" s="395"/>
      <c r="BA451" s="395"/>
      <c r="BB451" s="395"/>
      <c r="BC451" s="395"/>
      <c r="BD451" s="395"/>
      <c r="BE451" s="395"/>
      <c r="BF451" s="395"/>
      <c r="BG451" s="395"/>
    </row>
    <row r="452" spans="2:59" ht="23.1" customHeight="1"/>
    <row r="453" spans="2:59" ht="23.1" customHeight="1">
      <c r="C453" t="s">
        <v>13</v>
      </c>
    </row>
    <row r="454" spans="2:59" ht="23.1" customHeight="1">
      <c r="C454" s="388"/>
      <c r="D454" s="389"/>
      <c r="E454" s="389"/>
      <c r="F454" s="389"/>
      <c r="G454" s="389"/>
      <c r="H454" s="389"/>
      <c r="I454" s="389"/>
      <c r="J454" s="389"/>
      <c r="K454" s="389"/>
      <c r="L454" s="389"/>
      <c r="M454" s="389"/>
      <c r="N454" s="389"/>
      <c r="O454" s="389"/>
      <c r="P454" s="389"/>
      <c r="Q454" s="389"/>
      <c r="R454" s="389"/>
      <c r="S454" s="389"/>
      <c r="T454" s="389"/>
      <c r="U454" s="389"/>
      <c r="V454" s="389"/>
      <c r="W454" s="389"/>
      <c r="X454" s="389"/>
      <c r="Y454" s="389"/>
      <c r="Z454" s="389"/>
      <c r="AA454" s="389"/>
      <c r="AB454" s="389"/>
      <c r="AC454" s="389"/>
      <c r="AD454" s="389"/>
      <c r="AE454" s="389"/>
      <c r="AF454" s="389"/>
      <c r="AG454" s="389"/>
      <c r="AH454" s="389"/>
      <c r="AI454" s="390"/>
    </row>
    <row r="455" spans="2:59" ht="23.1" customHeight="1">
      <c r="C455" s="391"/>
      <c r="D455" s="392"/>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392"/>
      <c r="AD455" s="392"/>
      <c r="AE455" s="392"/>
      <c r="AF455" s="392"/>
      <c r="AG455" s="392"/>
      <c r="AH455" s="392"/>
      <c r="AI455" s="393"/>
    </row>
    <row r="456" spans="2:59" ht="23.1" customHeight="1"/>
    <row r="457" spans="2:59" ht="23.1" customHeight="1"/>
    <row r="458" spans="2:59" ht="23.1" customHeight="1">
      <c r="B458" s="197" t="s">
        <v>156</v>
      </c>
      <c r="C458" s="197"/>
      <c r="D458" s="6" t="s">
        <v>154</v>
      </c>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row>
    <row r="459" spans="2:59" ht="23.1" customHeight="1" thickBot="1">
      <c r="AL459" s="426"/>
      <c r="AM459" s="427"/>
      <c r="AN459" s="427"/>
      <c r="AO459" s="427"/>
      <c r="AP459" s="427"/>
      <c r="AQ459" s="427"/>
      <c r="AR459" s="427"/>
      <c r="AS459" s="427"/>
      <c r="AT459" s="427"/>
      <c r="AU459" s="427"/>
      <c r="AV459" s="427"/>
      <c r="AW459" s="427"/>
      <c r="AX459" s="427"/>
      <c r="AY459" s="427"/>
      <c r="AZ459" s="427"/>
      <c r="BA459" s="427"/>
      <c r="BB459" s="427"/>
      <c r="BC459" s="427"/>
      <c r="BD459" s="427"/>
      <c r="BE459" s="427"/>
      <c r="BF459" s="427"/>
      <c r="BG459" s="428"/>
    </row>
    <row r="460" spans="2:59" ht="23.1" customHeight="1">
      <c r="C460" s="262" t="s">
        <v>151</v>
      </c>
      <c r="D460" s="262"/>
      <c r="E460" s="262"/>
      <c r="F460" s="262"/>
      <c r="G460" s="262"/>
      <c r="H460" s="262"/>
      <c r="I460" s="262"/>
      <c r="J460" s="263"/>
      <c r="K460" s="256" t="s">
        <v>149</v>
      </c>
      <c r="L460" s="257"/>
      <c r="M460" s="257"/>
      <c r="N460" s="258"/>
      <c r="O460" s="261" t="s">
        <v>426</v>
      </c>
      <c r="P460" s="170"/>
      <c r="Q460" s="170"/>
      <c r="R460" s="239"/>
      <c r="S460" s="240"/>
      <c r="T460" s="240"/>
      <c r="U460" s="240"/>
      <c r="V460" s="240"/>
      <c r="W460" s="240"/>
      <c r="X460" s="240"/>
      <c r="Y460" s="240"/>
      <c r="Z460" s="241"/>
      <c r="AA460" s="207" t="s">
        <v>329</v>
      </c>
      <c r="AB460" s="170"/>
      <c r="AC460" s="170"/>
      <c r="AD460" s="170"/>
      <c r="AE460" s="207" t="s">
        <v>330</v>
      </c>
      <c r="AF460" s="170"/>
      <c r="AG460" s="170"/>
      <c r="AH460" s="170"/>
      <c r="AL460" s="429"/>
      <c r="AM460" s="430"/>
      <c r="AN460" s="430"/>
      <c r="AO460" s="430"/>
      <c r="AP460" s="430"/>
      <c r="AQ460" s="430"/>
      <c r="AR460" s="430"/>
      <c r="AS460" s="430"/>
      <c r="AT460" s="430"/>
      <c r="AU460" s="430"/>
      <c r="AV460" s="430"/>
      <c r="AW460" s="430"/>
      <c r="AX460" s="430"/>
      <c r="AY460" s="430"/>
      <c r="AZ460" s="430"/>
      <c r="BA460" s="430"/>
      <c r="BB460" s="430"/>
      <c r="BC460" s="430"/>
      <c r="BD460" s="430"/>
      <c r="BE460" s="430"/>
      <c r="BF460" s="430"/>
      <c r="BG460" s="431"/>
    </row>
    <row r="461" spans="2:59" ht="23.1" customHeight="1">
      <c r="C461" s="262"/>
      <c r="D461" s="262"/>
      <c r="E461" s="262"/>
      <c r="F461" s="262"/>
      <c r="G461" s="262"/>
      <c r="H461" s="262"/>
      <c r="I461" s="262"/>
      <c r="J461" s="263"/>
      <c r="K461" s="259"/>
      <c r="L461" s="170"/>
      <c r="M461" s="170"/>
      <c r="N461" s="260"/>
      <c r="O461" s="241"/>
      <c r="P461" s="170"/>
      <c r="Q461" s="170"/>
      <c r="R461" s="239"/>
      <c r="S461" s="170" t="s">
        <v>150</v>
      </c>
      <c r="T461" s="170"/>
      <c r="U461" s="170"/>
      <c r="V461" s="170"/>
      <c r="W461" s="170" t="s">
        <v>14</v>
      </c>
      <c r="X461" s="170"/>
      <c r="Y461" s="170"/>
      <c r="Z461" s="170"/>
      <c r="AA461" s="170"/>
      <c r="AB461" s="170"/>
      <c r="AC461" s="170"/>
      <c r="AD461" s="170"/>
      <c r="AE461" s="170"/>
      <c r="AF461" s="170"/>
      <c r="AG461" s="170"/>
      <c r="AH461" s="170"/>
      <c r="AL461" s="429"/>
      <c r="AM461" s="430"/>
      <c r="AN461" s="430"/>
      <c r="AO461" s="430"/>
      <c r="AP461" s="430"/>
      <c r="AQ461" s="430"/>
      <c r="AR461" s="430"/>
      <c r="AS461" s="430"/>
      <c r="AT461" s="430"/>
      <c r="AU461" s="430"/>
      <c r="AV461" s="430"/>
      <c r="AW461" s="430"/>
      <c r="AX461" s="430"/>
      <c r="AY461" s="430"/>
      <c r="AZ461" s="430"/>
      <c r="BA461" s="430"/>
      <c r="BB461" s="430"/>
      <c r="BC461" s="430"/>
      <c r="BD461" s="430"/>
      <c r="BE461" s="430"/>
      <c r="BF461" s="430"/>
      <c r="BG461" s="431"/>
    </row>
    <row r="462" spans="2:59" ht="23.1" customHeight="1">
      <c r="C462" s="254" t="str">
        <f>"　"&amp;Year3&amp;"年4月～"&amp;Year2&amp;"年3月入社"</f>
        <v>　2023年4月～2024年3月入社</v>
      </c>
      <c r="D462" s="254"/>
      <c r="E462" s="254"/>
      <c r="F462" s="254"/>
      <c r="G462" s="254"/>
      <c r="H462" s="254"/>
      <c r="I462" s="254"/>
      <c r="J462" s="255"/>
      <c r="K462" s="424"/>
      <c r="L462" s="412"/>
      <c r="M462" s="412"/>
      <c r="N462" s="425"/>
      <c r="O462" s="407"/>
      <c r="P462" s="412"/>
      <c r="Q462" s="412"/>
      <c r="R462" s="412"/>
      <c r="S462" s="412"/>
      <c r="T462" s="412"/>
      <c r="U462" s="412"/>
      <c r="V462" s="412"/>
      <c r="W462" s="412"/>
      <c r="X462" s="412"/>
      <c r="Y462" s="412"/>
      <c r="Z462" s="412"/>
      <c r="AA462" s="412"/>
      <c r="AB462" s="412"/>
      <c r="AC462" s="412"/>
      <c r="AD462" s="412"/>
      <c r="AE462" s="412"/>
      <c r="AF462" s="412"/>
      <c r="AG462" s="412"/>
      <c r="AH462" s="412"/>
      <c r="AL462" s="429"/>
      <c r="AM462" s="430"/>
      <c r="AN462" s="430"/>
      <c r="AO462" s="430"/>
      <c r="AP462" s="430"/>
      <c r="AQ462" s="430"/>
      <c r="AR462" s="430"/>
      <c r="AS462" s="430"/>
      <c r="AT462" s="430"/>
      <c r="AU462" s="430"/>
      <c r="AV462" s="430"/>
      <c r="AW462" s="430"/>
      <c r="AX462" s="430"/>
      <c r="AY462" s="430"/>
      <c r="AZ462" s="430"/>
      <c r="BA462" s="430"/>
      <c r="BB462" s="430"/>
      <c r="BC462" s="430"/>
      <c r="BD462" s="430"/>
      <c r="BE462" s="430"/>
      <c r="BF462" s="430"/>
      <c r="BG462" s="431"/>
    </row>
    <row r="463" spans="2:59" ht="23.1" customHeight="1" thickBot="1">
      <c r="C463" s="172" t="str">
        <f>"　"&amp;Year2&amp;"年4月～"&amp;Year1&amp;"年3月入社"</f>
        <v>　2024年4月～2025年3月入社</v>
      </c>
      <c r="D463" s="172"/>
      <c r="E463" s="172"/>
      <c r="F463" s="172"/>
      <c r="G463" s="172"/>
      <c r="H463" s="172"/>
      <c r="I463" s="172"/>
      <c r="J463" s="234"/>
      <c r="K463" s="435"/>
      <c r="L463" s="436"/>
      <c r="M463" s="436"/>
      <c r="N463" s="437"/>
      <c r="O463" s="407"/>
      <c r="P463" s="412"/>
      <c r="Q463" s="412"/>
      <c r="R463" s="412"/>
      <c r="S463" s="412"/>
      <c r="T463" s="412"/>
      <c r="U463" s="412"/>
      <c r="V463" s="412"/>
      <c r="W463" s="412"/>
      <c r="X463" s="412"/>
      <c r="Y463" s="412"/>
      <c r="Z463" s="412"/>
      <c r="AA463" s="412"/>
      <c r="AB463" s="412"/>
      <c r="AC463" s="412"/>
      <c r="AD463" s="412"/>
      <c r="AE463" s="412"/>
      <c r="AF463" s="412"/>
      <c r="AG463" s="412"/>
      <c r="AH463" s="412"/>
      <c r="AL463" s="429"/>
      <c r="AM463" s="430"/>
      <c r="AN463" s="430"/>
      <c r="AO463" s="430"/>
      <c r="AP463" s="430"/>
      <c r="AQ463" s="430"/>
      <c r="AR463" s="430"/>
      <c r="AS463" s="430"/>
      <c r="AT463" s="430"/>
      <c r="AU463" s="430"/>
      <c r="AV463" s="430"/>
      <c r="AW463" s="430"/>
      <c r="AX463" s="430"/>
      <c r="AY463" s="430"/>
      <c r="AZ463" s="430"/>
      <c r="BA463" s="430"/>
      <c r="BB463" s="430"/>
      <c r="BC463" s="430"/>
      <c r="BD463" s="430"/>
      <c r="BE463" s="430"/>
      <c r="BF463" s="430"/>
      <c r="BG463" s="431"/>
    </row>
    <row r="464" spans="2:59" ht="23.1" customHeight="1">
      <c r="D464" s="249" t="s">
        <v>328</v>
      </c>
      <c r="E464" s="249"/>
      <c r="F464" s="252" t="str">
        <f>Year3&amp;"年4月～"&amp;Year2&amp;"年3月入社"</f>
        <v>2023年4月～2024年3月入社</v>
      </c>
      <c r="G464" s="252"/>
      <c r="H464" s="252"/>
      <c r="I464" s="252"/>
      <c r="J464" s="252"/>
      <c r="K464" s="251" t="str">
        <f>IF(OR(ISBLANK(O462),ISBLANK(AA462),ISBLANK(AE462)),"",SUM(O462,AA462,AE462))</f>
        <v/>
      </c>
      <c r="L464" s="251"/>
      <c r="M464" s="251"/>
      <c r="N464" s="251"/>
      <c r="O464" s="251" t="str">
        <f>IF(OR(ISBLANK(S462),ISBLANK(W462)),"",SUM(S462,W462))</f>
        <v/>
      </c>
      <c r="P464" s="251"/>
      <c r="Q464" s="251"/>
      <c r="R464" s="251"/>
      <c r="S464" s="152" t="s">
        <v>561</v>
      </c>
      <c r="T464" s="153"/>
      <c r="U464" s="153"/>
      <c r="V464" s="154"/>
      <c r="AL464" s="429"/>
      <c r="AM464" s="430"/>
      <c r="AN464" s="430"/>
      <c r="AO464" s="430"/>
      <c r="AP464" s="430"/>
      <c r="AQ464" s="430"/>
      <c r="AR464" s="430"/>
      <c r="AS464" s="430"/>
      <c r="AT464" s="430"/>
      <c r="AU464" s="430"/>
      <c r="AV464" s="430"/>
      <c r="AW464" s="430"/>
      <c r="AX464" s="430"/>
      <c r="AY464" s="430"/>
      <c r="AZ464" s="430"/>
      <c r="BA464" s="430"/>
      <c r="BB464" s="430"/>
      <c r="BC464" s="430"/>
      <c r="BD464" s="430"/>
      <c r="BE464" s="430"/>
      <c r="BF464" s="430"/>
      <c r="BG464" s="431"/>
    </row>
    <row r="465" spans="2:59" ht="23.1" customHeight="1">
      <c r="D465" s="250"/>
      <c r="E465" s="250"/>
      <c r="F465" s="253" t="str">
        <f>Year2&amp;"年4月～"&amp;Year1&amp;"年3月入社"</f>
        <v>2024年4月～2025年3月入社</v>
      </c>
      <c r="G465" s="253"/>
      <c r="H465" s="253"/>
      <c r="I465" s="253"/>
      <c r="J465" s="253"/>
      <c r="K465" s="251" t="str">
        <f>IF(OR(ISBLANK(O463),ISBLANK(AA463),ISBLANK(AE463)),"",SUM(O463,AA463,AE463))</f>
        <v/>
      </c>
      <c r="L465" s="251"/>
      <c r="M465" s="251"/>
      <c r="N465" s="251"/>
      <c r="O465" s="251" t="str">
        <f>IF(OR(ISBLANK(S463),ISBLANK(W463)),"",SUM(S463,W463))</f>
        <v/>
      </c>
      <c r="P465" s="251"/>
      <c r="Q465" s="251"/>
      <c r="R465" s="251"/>
      <c r="S465" s="155"/>
      <c r="T465" s="156"/>
      <c r="U465" s="156"/>
      <c r="V465" s="157"/>
      <c r="AL465" s="429"/>
      <c r="AM465" s="430"/>
      <c r="AN465" s="430"/>
      <c r="AO465" s="430"/>
      <c r="AP465" s="430"/>
      <c r="AQ465" s="430"/>
      <c r="AR465" s="430"/>
      <c r="AS465" s="430"/>
      <c r="AT465" s="430"/>
      <c r="AU465" s="430"/>
      <c r="AV465" s="430"/>
      <c r="AW465" s="430"/>
      <c r="AX465" s="430"/>
      <c r="AY465" s="430"/>
      <c r="AZ465" s="430"/>
      <c r="BA465" s="430"/>
      <c r="BB465" s="430"/>
      <c r="BC465" s="430"/>
      <c r="BD465" s="430"/>
      <c r="BE465" s="430"/>
      <c r="BF465" s="430"/>
      <c r="BG465" s="431"/>
    </row>
    <row r="466" spans="2:59" ht="23.1" customHeight="1">
      <c r="AL466" s="429"/>
      <c r="AM466" s="430"/>
      <c r="AN466" s="430"/>
      <c r="AO466" s="430"/>
      <c r="AP466" s="430"/>
      <c r="AQ466" s="430"/>
      <c r="AR466" s="430"/>
      <c r="AS466" s="430"/>
      <c r="AT466" s="430"/>
      <c r="AU466" s="430"/>
      <c r="AV466" s="430"/>
      <c r="AW466" s="430"/>
      <c r="AX466" s="430"/>
      <c r="AY466" s="430"/>
      <c r="AZ466" s="430"/>
      <c r="BA466" s="430"/>
      <c r="BB466" s="430"/>
      <c r="BC466" s="430"/>
      <c r="BD466" s="430"/>
      <c r="BE466" s="430"/>
      <c r="BF466" s="430"/>
      <c r="BG466" s="431"/>
    </row>
    <row r="467" spans="2:59" ht="23.1" customHeight="1">
      <c r="C467" s="22" t="s">
        <v>157</v>
      </c>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L467" s="429"/>
      <c r="AM467" s="430"/>
      <c r="AN467" s="430"/>
      <c r="AO467" s="430"/>
      <c r="AP467" s="430"/>
      <c r="AQ467" s="430"/>
      <c r="AR467" s="430"/>
      <c r="AS467" s="430"/>
      <c r="AT467" s="430"/>
      <c r="AU467" s="430"/>
      <c r="AV467" s="430"/>
      <c r="AW467" s="430"/>
      <c r="AX467" s="430"/>
      <c r="AY467" s="430"/>
      <c r="AZ467" s="430"/>
      <c r="BA467" s="430"/>
      <c r="BB467" s="430"/>
      <c r="BC467" s="430"/>
      <c r="BD467" s="430"/>
      <c r="BE467" s="430"/>
      <c r="BF467" s="430"/>
      <c r="BG467" s="431"/>
    </row>
    <row r="468" spans="2:59" ht="23.1" customHeight="1">
      <c r="AL468" s="429"/>
      <c r="AM468" s="430"/>
      <c r="AN468" s="430"/>
      <c r="AO468" s="430"/>
      <c r="AP468" s="430"/>
      <c r="AQ468" s="430"/>
      <c r="AR468" s="430"/>
      <c r="AS468" s="430"/>
      <c r="AT468" s="430"/>
      <c r="AU468" s="430"/>
      <c r="AV468" s="430"/>
      <c r="AW468" s="430"/>
      <c r="AX468" s="430"/>
      <c r="AY468" s="430"/>
      <c r="AZ468" s="430"/>
      <c r="BA468" s="430"/>
      <c r="BB468" s="430"/>
      <c r="BC468" s="430"/>
      <c r="BD468" s="430"/>
      <c r="BE468" s="430"/>
      <c r="BF468" s="430"/>
      <c r="BG468" s="431"/>
    </row>
    <row r="469" spans="2:59" ht="23.1" customHeight="1">
      <c r="C469" s="396"/>
      <c r="D469" s="397"/>
      <c r="E469" s="397"/>
      <c r="F469" s="397"/>
      <c r="G469" s="397"/>
      <c r="H469" s="397"/>
      <c r="I469" s="397"/>
      <c r="J469" s="397"/>
      <c r="K469" s="397"/>
      <c r="L469" s="397"/>
      <c r="M469" s="397"/>
      <c r="N469" s="397"/>
      <c r="O469" s="397"/>
      <c r="P469" s="397"/>
      <c r="Q469" s="397"/>
      <c r="R469" s="397"/>
      <c r="S469" s="397"/>
      <c r="T469" s="397"/>
      <c r="U469" s="397"/>
      <c r="V469" s="397"/>
      <c r="W469" s="397"/>
      <c r="X469" s="397"/>
      <c r="Y469" s="397"/>
      <c r="Z469" s="397"/>
      <c r="AA469" s="397"/>
      <c r="AB469" s="397"/>
      <c r="AC469" s="397"/>
      <c r="AD469" s="397"/>
      <c r="AE469" s="397"/>
      <c r="AF469" s="397"/>
      <c r="AG469" s="397"/>
      <c r="AH469" s="397"/>
      <c r="AI469" s="398"/>
      <c r="AL469" s="429"/>
      <c r="AM469" s="430"/>
      <c r="AN469" s="430"/>
      <c r="AO469" s="430"/>
      <c r="AP469" s="430"/>
      <c r="AQ469" s="430"/>
      <c r="AR469" s="430"/>
      <c r="AS469" s="430"/>
      <c r="AT469" s="430"/>
      <c r="AU469" s="430"/>
      <c r="AV469" s="430"/>
      <c r="AW469" s="430"/>
      <c r="AX469" s="430"/>
      <c r="AY469" s="430"/>
      <c r="AZ469" s="430"/>
      <c r="BA469" s="430"/>
      <c r="BB469" s="430"/>
      <c r="BC469" s="430"/>
      <c r="BD469" s="430"/>
      <c r="BE469" s="430"/>
      <c r="BF469" s="430"/>
      <c r="BG469" s="431"/>
    </row>
    <row r="470" spans="2:59" ht="23.1" customHeight="1">
      <c r="C470" s="399"/>
      <c r="D470" s="400"/>
      <c r="E470" s="400"/>
      <c r="F470" s="400"/>
      <c r="G470" s="400"/>
      <c r="H470" s="400"/>
      <c r="I470" s="400"/>
      <c r="J470" s="400"/>
      <c r="K470" s="400"/>
      <c r="L470" s="400"/>
      <c r="M470" s="400"/>
      <c r="N470" s="400"/>
      <c r="O470" s="400"/>
      <c r="P470" s="400"/>
      <c r="Q470" s="400"/>
      <c r="R470" s="400"/>
      <c r="S470" s="400"/>
      <c r="T470" s="400"/>
      <c r="U470" s="400"/>
      <c r="V470" s="400"/>
      <c r="W470" s="400"/>
      <c r="X470" s="400"/>
      <c r="Y470" s="400"/>
      <c r="Z470" s="400"/>
      <c r="AA470" s="400"/>
      <c r="AB470" s="400"/>
      <c r="AC470" s="400"/>
      <c r="AD470" s="400"/>
      <c r="AE470" s="400"/>
      <c r="AF470" s="400"/>
      <c r="AG470" s="400"/>
      <c r="AH470" s="400"/>
      <c r="AI470" s="401"/>
      <c r="AL470" s="432"/>
      <c r="AM470" s="433"/>
      <c r="AN470" s="433"/>
      <c r="AO470" s="433"/>
      <c r="AP470" s="433"/>
      <c r="AQ470" s="433"/>
      <c r="AR470" s="433"/>
      <c r="AS470" s="433"/>
      <c r="AT470" s="433"/>
      <c r="AU470" s="433"/>
      <c r="AV470" s="433"/>
      <c r="AW470" s="433"/>
      <c r="AX470" s="433"/>
      <c r="AY470" s="433"/>
      <c r="AZ470" s="433"/>
      <c r="BA470" s="433"/>
      <c r="BB470" s="433"/>
      <c r="BC470" s="433"/>
      <c r="BD470" s="433"/>
      <c r="BE470" s="433"/>
      <c r="BF470" s="433"/>
      <c r="BG470" s="434"/>
    </row>
    <row r="471" spans="2:59" ht="23.1" customHeight="1"/>
    <row r="472" spans="2:59" ht="23.1" customHeight="1">
      <c r="C472" t="s">
        <v>13</v>
      </c>
    </row>
    <row r="473" spans="2:59" ht="23.1" customHeight="1">
      <c r="C473" s="388"/>
      <c r="D473" s="389"/>
      <c r="E473" s="389"/>
      <c r="F473" s="389"/>
      <c r="G473" s="389"/>
      <c r="H473" s="389"/>
      <c r="I473" s="389"/>
      <c r="J473" s="389"/>
      <c r="K473" s="389"/>
      <c r="L473" s="389"/>
      <c r="M473" s="389"/>
      <c r="N473" s="389"/>
      <c r="O473" s="389"/>
      <c r="P473" s="389"/>
      <c r="Q473" s="389"/>
      <c r="R473" s="389"/>
      <c r="S473" s="389"/>
      <c r="T473" s="389"/>
      <c r="U473" s="389"/>
      <c r="V473" s="389"/>
      <c r="W473" s="389"/>
      <c r="X473" s="389"/>
      <c r="Y473" s="389"/>
      <c r="Z473" s="389"/>
      <c r="AA473" s="389"/>
      <c r="AB473" s="389"/>
      <c r="AC473" s="389"/>
      <c r="AD473" s="389"/>
      <c r="AE473" s="389"/>
      <c r="AF473" s="389"/>
      <c r="AG473" s="389"/>
      <c r="AH473" s="389"/>
      <c r="AI473" s="390"/>
    </row>
    <row r="474" spans="2:59" ht="23.1" customHeight="1">
      <c r="C474" s="391"/>
      <c r="D474" s="392"/>
      <c r="E474" s="392"/>
      <c r="F474" s="392"/>
      <c r="G474" s="392"/>
      <c r="H474" s="392"/>
      <c r="I474" s="392"/>
      <c r="J474" s="392"/>
      <c r="K474" s="392"/>
      <c r="L474" s="392"/>
      <c r="M474" s="392"/>
      <c r="N474" s="392"/>
      <c r="O474" s="392"/>
      <c r="P474" s="392"/>
      <c r="Q474" s="392"/>
      <c r="R474" s="392"/>
      <c r="S474" s="392"/>
      <c r="T474" s="392"/>
      <c r="U474" s="392"/>
      <c r="V474" s="392"/>
      <c r="W474" s="392"/>
      <c r="X474" s="392"/>
      <c r="Y474" s="392"/>
      <c r="Z474" s="392"/>
      <c r="AA474" s="392"/>
      <c r="AB474" s="392"/>
      <c r="AC474" s="392"/>
      <c r="AD474" s="392"/>
      <c r="AE474" s="392"/>
      <c r="AF474" s="392"/>
      <c r="AG474" s="392"/>
      <c r="AH474" s="392"/>
      <c r="AI474" s="393"/>
    </row>
    <row r="475" spans="2:59" ht="23.1" customHeight="1"/>
    <row r="476" spans="2:59" ht="23.1" customHeight="1"/>
    <row r="477" spans="2:59" ht="23.1" customHeight="1">
      <c r="B477" s="197" t="s">
        <v>158</v>
      </c>
      <c r="C477" s="197"/>
      <c r="D477" s="6" t="s">
        <v>159</v>
      </c>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row>
    <row r="478" spans="2:59" ht="23.1" customHeight="1"/>
    <row r="479" spans="2:59" ht="23.1" customHeight="1">
      <c r="C479" s="22" t="s">
        <v>244</v>
      </c>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row>
    <row r="480" spans="2:59" ht="23.1" customHeight="1">
      <c r="AL480" s="395"/>
      <c r="AM480" s="395"/>
      <c r="AN480" s="395"/>
      <c r="AO480" s="395"/>
      <c r="AP480" s="395"/>
      <c r="AQ480" s="395"/>
      <c r="AR480" s="395"/>
      <c r="AS480" s="395"/>
      <c r="AT480" s="395"/>
      <c r="AU480" s="395"/>
      <c r="AV480" s="395"/>
      <c r="AW480" s="395"/>
      <c r="AX480" s="395"/>
      <c r="AY480" s="395"/>
      <c r="AZ480" s="395"/>
      <c r="BA480" s="395"/>
      <c r="BB480" s="395"/>
      <c r="BC480" s="395"/>
      <c r="BD480" s="395"/>
      <c r="BE480" s="395"/>
      <c r="BF480" s="395"/>
      <c r="BG480" s="395"/>
    </row>
    <row r="481" spans="3:59" ht="23.1" customHeight="1">
      <c r="C481" s="54"/>
      <c r="E481" t="s">
        <v>58</v>
      </c>
      <c r="K481" t="s">
        <v>227</v>
      </c>
      <c r="AL481" s="395"/>
      <c r="AM481" s="395"/>
      <c r="AN481" s="395"/>
      <c r="AO481" s="395"/>
      <c r="AP481" s="395"/>
      <c r="AQ481" s="395"/>
      <c r="AR481" s="395"/>
      <c r="AS481" s="395"/>
      <c r="AT481" s="395"/>
      <c r="AU481" s="395"/>
      <c r="AV481" s="395"/>
      <c r="AW481" s="395"/>
      <c r="AX481" s="395"/>
      <c r="AY481" s="395"/>
      <c r="AZ481" s="395"/>
      <c r="BA481" s="395"/>
      <c r="BB481" s="395"/>
      <c r="BC481" s="395"/>
      <c r="BD481" s="395"/>
      <c r="BE481" s="395"/>
      <c r="BF481" s="395"/>
      <c r="BG481" s="395"/>
    </row>
    <row r="482" spans="3:59" ht="23.1" customHeight="1">
      <c r="E482" t="s">
        <v>94</v>
      </c>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c r="AI482" s="394"/>
      <c r="AL482" s="395"/>
      <c r="AM482" s="395"/>
      <c r="AN482" s="395"/>
      <c r="AO482" s="395"/>
      <c r="AP482" s="395"/>
      <c r="AQ482" s="395"/>
      <c r="AR482" s="395"/>
      <c r="AS482" s="395"/>
      <c r="AT482" s="395"/>
      <c r="AU482" s="395"/>
      <c r="AV482" s="395"/>
      <c r="AW482" s="395"/>
      <c r="AX482" s="395"/>
      <c r="AY482" s="395"/>
      <c r="AZ482" s="395"/>
      <c r="BA482" s="395"/>
      <c r="BB482" s="395"/>
      <c r="BC482" s="395"/>
      <c r="BD482" s="395"/>
      <c r="BE482" s="395"/>
      <c r="BF482" s="395"/>
      <c r="BG482" s="395"/>
    </row>
    <row r="483" spans="3:59" ht="23.1" customHeight="1"/>
    <row r="484" spans="3:59" ht="23.1" customHeight="1">
      <c r="C484" s="22" t="s">
        <v>245</v>
      </c>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row>
    <row r="485" spans="3:59" ht="23.1" customHeight="1">
      <c r="AL485" s="395"/>
      <c r="AM485" s="395"/>
      <c r="AN485" s="395"/>
      <c r="AO485" s="395"/>
      <c r="AP485" s="395"/>
      <c r="AQ485" s="395"/>
      <c r="AR485" s="395"/>
      <c r="AS485" s="395"/>
      <c r="AT485" s="395"/>
      <c r="AU485" s="395"/>
      <c r="AV485" s="395"/>
      <c r="AW485" s="395"/>
      <c r="AX485" s="395"/>
      <c r="AY485" s="395"/>
      <c r="AZ485" s="395"/>
      <c r="BA485" s="395"/>
      <c r="BB485" s="395"/>
      <c r="BC485" s="395"/>
      <c r="BD485" s="395"/>
      <c r="BE485" s="395"/>
      <c r="BF485" s="395"/>
      <c r="BG485" s="395"/>
    </row>
    <row r="486" spans="3:59" ht="23.1" customHeight="1">
      <c r="C486" s="54"/>
      <c r="E486" t="s">
        <v>160</v>
      </c>
      <c r="K486" t="s">
        <v>161</v>
      </c>
      <c r="R486" t="s">
        <v>91</v>
      </c>
      <c r="AL486" s="395"/>
      <c r="AM486" s="395"/>
      <c r="AN486" s="395"/>
      <c r="AO486" s="395"/>
      <c r="AP486" s="395"/>
      <c r="AQ486" s="395"/>
      <c r="AR486" s="395"/>
      <c r="AS486" s="395"/>
      <c r="AT486" s="395"/>
      <c r="AU486" s="395"/>
      <c r="AV486" s="395"/>
      <c r="AW486" s="395"/>
      <c r="AX486" s="395"/>
      <c r="AY486" s="395"/>
      <c r="AZ486" s="395"/>
      <c r="BA486" s="395"/>
      <c r="BB486" s="395"/>
      <c r="BC486" s="395"/>
      <c r="BD486" s="395"/>
      <c r="BE486" s="395"/>
      <c r="BF486" s="395"/>
      <c r="BG486" s="395"/>
    </row>
    <row r="487" spans="3:59" ht="23.1" customHeight="1">
      <c r="E487" t="s">
        <v>59</v>
      </c>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c r="AI487" s="394"/>
      <c r="AL487" s="395"/>
      <c r="AM487" s="395"/>
      <c r="AN487" s="395"/>
      <c r="AO487" s="395"/>
      <c r="AP487" s="395"/>
      <c r="AQ487" s="395"/>
      <c r="AR487" s="395"/>
      <c r="AS487" s="395"/>
      <c r="AT487" s="395"/>
      <c r="AU487" s="395"/>
      <c r="AV487" s="395"/>
      <c r="AW487" s="395"/>
      <c r="AX487" s="395"/>
      <c r="AY487" s="395"/>
      <c r="AZ487" s="395"/>
      <c r="BA487" s="395"/>
      <c r="BB487" s="395"/>
      <c r="BC487" s="395"/>
      <c r="BD487" s="395"/>
      <c r="BE487" s="395"/>
      <c r="BF487" s="395"/>
      <c r="BG487" s="395"/>
    </row>
    <row r="488" spans="3:59" ht="23.1" customHeight="1"/>
    <row r="489" spans="3:59" ht="23.1" customHeight="1">
      <c r="C489" s="22" t="s">
        <v>486</v>
      </c>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row>
    <row r="490" spans="3:59" ht="23.1" customHeight="1">
      <c r="AL490" s="395"/>
      <c r="AM490" s="395"/>
      <c r="AN490" s="395"/>
      <c r="AO490" s="395"/>
      <c r="AP490" s="395"/>
      <c r="AQ490" s="395"/>
      <c r="AR490" s="395"/>
      <c r="AS490" s="395"/>
      <c r="AT490" s="395"/>
      <c r="AU490" s="395"/>
      <c r="AV490" s="395"/>
      <c r="AW490" s="395"/>
      <c r="AX490" s="395"/>
      <c r="AY490" s="395"/>
      <c r="AZ490" s="395"/>
      <c r="BA490" s="395"/>
      <c r="BB490" s="395"/>
      <c r="BC490" s="395"/>
      <c r="BD490" s="395"/>
      <c r="BE490" s="395"/>
      <c r="BF490" s="395"/>
      <c r="BG490" s="395"/>
    </row>
    <row r="491" spans="3:59" ht="23.1" customHeight="1">
      <c r="C491" s="413"/>
      <c r="D491" s="413"/>
      <c r="E491" s="413"/>
      <c r="F491" s="413"/>
      <c r="G491" s="413"/>
      <c r="H491" s="413"/>
      <c r="I491" s="413"/>
      <c r="J491" s="413"/>
      <c r="K491" s="413"/>
      <c r="L491" s="413"/>
      <c r="M491" s="413"/>
      <c r="N491" s="413"/>
      <c r="O491" s="413"/>
      <c r="P491" s="413"/>
      <c r="Q491" s="413"/>
      <c r="R491" s="413"/>
      <c r="S491" s="413"/>
      <c r="T491" s="413"/>
      <c r="U491" s="413"/>
      <c r="V491" s="413"/>
      <c r="W491" s="413"/>
      <c r="X491" s="413"/>
      <c r="Y491" s="413"/>
      <c r="Z491" s="413"/>
      <c r="AA491" s="413"/>
      <c r="AB491" s="413"/>
      <c r="AC491" s="413"/>
      <c r="AD491" s="413"/>
      <c r="AE491" s="413"/>
      <c r="AF491" s="413"/>
      <c r="AG491" s="413"/>
      <c r="AH491" s="413"/>
      <c r="AI491" s="413"/>
      <c r="AL491" s="395"/>
      <c r="AM491" s="395"/>
      <c r="AN491" s="395"/>
      <c r="AO491" s="395"/>
      <c r="AP491" s="395"/>
      <c r="AQ491" s="395"/>
      <c r="AR491" s="395"/>
      <c r="AS491" s="395"/>
      <c r="AT491" s="395"/>
      <c r="AU491" s="395"/>
      <c r="AV491" s="395"/>
      <c r="AW491" s="395"/>
      <c r="AX491" s="395"/>
      <c r="AY491" s="395"/>
      <c r="AZ491" s="395"/>
      <c r="BA491" s="395"/>
      <c r="BB491" s="395"/>
      <c r="BC491" s="395"/>
      <c r="BD491" s="395"/>
      <c r="BE491" s="395"/>
      <c r="BF491" s="395"/>
      <c r="BG491" s="395"/>
    </row>
    <row r="492" spans="3:59" ht="23.1" customHeight="1">
      <c r="C492" s="413"/>
      <c r="D492" s="413"/>
      <c r="E492" s="413"/>
      <c r="F492" s="413"/>
      <c r="G492" s="413"/>
      <c r="H492" s="413"/>
      <c r="I492" s="413"/>
      <c r="J492" s="413"/>
      <c r="K492" s="413"/>
      <c r="L492" s="413"/>
      <c r="M492" s="413"/>
      <c r="N492" s="413"/>
      <c r="O492" s="413"/>
      <c r="P492" s="413"/>
      <c r="Q492" s="413"/>
      <c r="R492" s="413"/>
      <c r="S492" s="413"/>
      <c r="T492" s="413"/>
      <c r="U492" s="413"/>
      <c r="V492" s="413"/>
      <c r="W492" s="413"/>
      <c r="X492" s="413"/>
      <c r="Y492" s="413"/>
      <c r="Z492" s="413"/>
      <c r="AA492" s="413"/>
      <c r="AB492" s="413"/>
      <c r="AC492" s="413"/>
      <c r="AD492" s="413"/>
      <c r="AE492" s="413"/>
      <c r="AF492" s="413"/>
      <c r="AG492" s="413"/>
      <c r="AH492" s="413"/>
      <c r="AI492" s="413"/>
      <c r="AL492" s="395"/>
      <c r="AM492" s="395"/>
      <c r="AN492" s="395"/>
      <c r="AO492" s="395"/>
      <c r="AP492" s="395"/>
      <c r="AQ492" s="395"/>
      <c r="AR492" s="395"/>
      <c r="AS492" s="395"/>
      <c r="AT492" s="395"/>
      <c r="AU492" s="395"/>
      <c r="AV492" s="395"/>
      <c r="AW492" s="395"/>
      <c r="AX492" s="395"/>
      <c r="AY492" s="395"/>
      <c r="AZ492" s="395"/>
      <c r="BA492" s="395"/>
      <c r="BB492" s="395"/>
      <c r="BC492" s="395"/>
      <c r="BD492" s="395"/>
      <c r="BE492" s="395"/>
      <c r="BF492" s="395"/>
      <c r="BG492" s="395"/>
    </row>
    <row r="493" spans="3:59" ht="23.1" customHeight="1">
      <c r="C493" s="413"/>
      <c r="D493" s="413"/>
      <c r="E493" s="413"/>
      <c r="F493" s="413"/>
      <c r="G493" s="413"/>
      <c r="H493" s="413"/>
      <c r="I493" s="413"/>
      <c r="J493" s="413"/>
      <c r="K493" s="413"/>
      <c r="L493" s="413"/>
      <c r="M493" s="413"/>
      <c r="N493" s="413"/>
      <c r="O493" s="413"/>
      <c r="P493" s="413"/>
      <c r="Q493" s="413"/>
      <c r="R493" s="413"/>
      <c r="S493" s="413"/>
      <c r="T493" s="413"/>
      <c r="U493" s="413"/>
      <c r="V493" s="413"/>
      <c r="W493" s="413"/>
      <c r="X493" s="413"/>
      <c r="Y493" s="413"/>
      <c r="Z493" s="413"/>
      <c r="AA493" s="413"/>
      <c r="AB493" s="413"/>
      <c r="AC493" s="413"/>
      <c r="AD493" s="413"/>
      <c r="AE493" s="413"/>
      <c r="AF493" s="413"/>
      <c r="AG493" s="413"/>
      <c r="AH493" s="413"/>
      <c r="AI493" s="413"/>
      <c r="AL493" s="395"/>
      <c r="AM493" s="395"/>
      <c r="AN493" s="395"/>
      <c r="AO493" s="395"/>
      <c r="AP493" s="395"/>
      <c r="AQ493" s="395"/>
      <c r="AR493" s="395"/>
      <c r="AS493" s="395"/>
      <c r="AT493" s="395"/>
      <c r="AU493" s="395"/>
      <c r="AV493" s="395"/>
      <c r="AW493" s="395"/>
      <c r="AX493" s="395"/>
      <c r="AY493" s="395"/>
      <c r="AZ493" s="395"/>
      <c r="BA493" s="395"/>
      <c r="BB493" s="395"/>
      <c r="BC493" s="395"/>
      <c r="BD493" s="395"/>
      <c r="BE493" s="395"/>
      <c r="BF493" s="395"/>
      <c r="BG493" s="395"/>
    </row>
    <row r="494" spans="3:59" ht="23.1" customHeight="1"/>
    <row r="495" spans="3:59" ht="23.1" customHeight="1">
      <c r="C495" s="22" t="s">
        <v>246</v>
      </c>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row>
    <row r="496" spans="3:59" ht="23.1" customHeight="1">
      <c r="AL496" s="395"/>
      <c r="AM496" s="395"/>
      <c r="AN496" s="395"/>
      <c r="AO496" s="395"/>
      <c r="AP496" s="395"/>
      <c r="AQ496" s="395"/>
      <c r="AR496" s="395"/>
      <c r="AS496" s="395"/>
      <c r="AT496" s="395"/>
      <c r="AU496" s="395"/>
      <c r="AV496" s="395"/>
      <c r="AW496" s="395"/>
      <c r="AX496" s="395"/>
      <c r="AY496" s="395"/>
      <c r="AZ496" s="395"/>
      <c r="BA496" s="395"/>
      <c r="BB496" s="395"/>
      <c r="BC496" s="395"/>
      <c r="BD496" s="395"/>
      <c r="BE496" s="395"/>
      <c r="BF496" s="395"/>
      <c r="BG496" s="395"/>
    </row>
    <row r="497" spans="2:59" ht="23.1" customHeight="1">
      <c r="C497" s="54"/>
      <c r="E497" t="s">
        <v>428</v>
      </c>
      <c r="P497" t="s">
        <v>162</v>
      </c>
      <c r="U497" t="s">
        <v>163</v>
      </c>
      <c r="AL497" s="395"/>
      <c r="AM497" s="395"/>
      <c r="AN497" s="395"/>
      <c r="AO497" s="395"/>
      <c r="AP497" s="395"/>
      <c r="AQ497" s="395"/>
      <c r="AR497" s="395"/>
      <c r="AS497" s="395"/>
      <c r="AT497" s="395"/>
      <c r="AU497" s="395"/>
      <c r="AV497" s="395"/>
      <c r="AW497" s="395"/>
      <c r="AX497" s="395"/>
      <c r="AY497" s="395"/>
      <c r="AZ497" s="395"/>
      <c r="BA497" s="395"/>
      <c r="BB497" s="395"/>
      <c r="BC497" s="395"/>
      <c r="BD497" s="395"/>
      <c r="BE497" s="395"/>
      <c r="BF497" s="395"/>
      <c r="BG497" s="395"/>
    </row>
    <row r="498" spans="2:59" ht="23.1" customHeight="1"/>
    <row r="499" spans="2:59" ht="23.1" customHeight="1">
      <c r="C499" s="22" t="s">
        <v>487</v>
      </c>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row>
    <row r="500" spans="2:59" ht="23.1" customHeight="1">
      <c r="AL500" s="395"/>
      <c r="AM500" s="395"/>
      <c r="AN500" s="395"/>
      <c r="AO500" s="395"/>
      <c r="AP500" s="395"/>
      <c r="AQ500" s="395"/>
      <c r="AR500" s="395"/>
      <c r="AS500" s="395"/>
      <c r="AT500" s="395"/>
      <c r="AU500" s="395"/>
      <c r="AV500" s="395"/>
      <c r="AW500" s="395"/>
      <c r="AX500" s="395"/>
      <c r="AY500" s="395"/>
      <c r="AZ500" s="395"/>
      <c r="BA500" s="395"/>
      <c r="BB500" s="395"/>
      <c r="BC500" s="395"/>
      <c r="BD500" s="395"/>
      <c r="BE500" s="395"/>
      <c r="BF500" s="395"/>
      <c r="BG500" s="395"/>
    </row>
    <row r="501" spans="2:59" ht="23.1" customHeight="1">
      <c r="C501" s="413"/>
      <c r="D501" s="413"/>
      <c r="E501" s="413"/>
      <c r="F501" s="413"/>
      <c r="G501" s="413"/>
      <c r="H501" s="413"/>
      <c r="I501" s="413"/>
      <c r="J501" s="413"/>
      <c r="K501" s="413"/>
      <c r="L501" s="413"/>
      <c r="M501" s="413"/>
      <c r="N501" s="413"/>
      <c r="O501" s="413"/>
      <c r="P501" s="413"/>
      <c r="Q501" s="413"/>
      <c r="R501" s="413"/>
      <c r="S501" s="413"/>
      <c r="T501" s="413"/>
      <c r="U501" s="413"/>
      <c r="V501" s="413"/>
      <c r="W501" s="413"/>
      <c r="X501" s="413"/>
      <c r="Y501" s="413"/>
      <c r="Z501" s="413"/>
      <c r="AA501" s="413"/>
      <c r="AB501" s="413"/>
      <c r="AC501" s="413"/>
      <c r="AD501" s="413"/>
      <c r="AE501" s="413"/>
      <c r="AF501" s="413"/>
      <c r="AG501" s="413"/>
      <c r="AH501" s="413"/>
      <c r="AI501" s="413"/>
      <c r="AL501" s="395"/>
      <c r="AM501" s="395"/>
      <c r="AN501" s="395"/>
      <c r="AO501" s="395"/>
      <c r="AP501" s="395"/>
      <c r="AQ501" s="395"/>
      <c r="AR501" s="395"/>
      <c r="AS501" s="395"/>
      <c r="AT501" s="395"/>
      <c r="AU501" s="395"/>
      <c r="AV501" s="395"/>
      <c r="AW501" s="395"/>
      <c r="AX501" s="395"/>
      <c r="AY501" s="395"/>
      <c r="AZ501" s="395"/>
      <c r="BA501" s="395"/>
      <c r="BB501" s="395"/>
      <c r="BC501" s="395"/>
      <c r="BD501" s="395"/>
      <c r="BE501" s="395"/>
      <c r="BF501" s="395"/>
      <c r="BG501" s="395"/>
    </row>
    <row r="502" spans="2:59" ht="23.1" customHeight="1">
      <c r="C502" s="413"/>
      <c r="D502" s="413"/>
      <c r="E502" s="413"/>
      <c r="F502" s="413"/>
      <c r="G502" s="413"/>
      <c r="H502" s="413"/>
      <c r="I502" s="413"/>
      <c r="J502" s="413"/>
      <c r="K502" s="413"/>
      <c r="L502" s="413"/>
      <c r="M502" s="413"/>
      <c r="N502" s="413"/>
      <c r="O502" s="413"/>
      <c r="P502" s="413"/>
      <c r="Q502" s="413"/>
      <c r="R502" s="413"/>
      <c r="S502" s="413"/>
      <c r="T502" s="413"/>
      <c r="U502" s="413"/>
      <c r="V502" s="413"/>
      <c r="W502" s="413"/>
      <c r="X502" s="413"/>
      <c r="Y502" s="413"/>
      <c r="Z502" s="413"/>
      <c r="AA502" s="413"/>
      <c r="AB502" s="413"/>
      <c r="AC502" s="413"/>
      <c r="AD502" s="413"/>
      <c r="AE502" s="413"/>
      <c r="AF502" s="413"/>
      <c r="AG502" s="413"/>
      <c r="AH502" s="413"/>
      <c r="AI502" s="413"/>
      <c r="AL502" s="395"/>
      <c r="AM502" s="395"/>
      <c r="AN502" s="395"/>
      <c r="AO502" s="395"/>
      <c r="AP502" s="395"/>
      <c r="AQ502" s="395"/>
      <c r="AR502" s="395"/>
      <c r="AS502" s="395"/>
      <c r="AT502" s="395"/>
      <c r="AU502" s="395"/>
      <c r="AV502" s="395"/>
      <c r="AW502" s="395"/>
      <c r="AX502" s="395"/>
      <c r="AY502" s="395"/>
      <c r="AZ502" s="395"/>
      <c r="BA502" s="395"/>
      <c r="BB502" s="395"/>
      <c r="BC502" s="395"/>
      <c r="BD502" s="395"/>
      <c r="BE502" s="395"/>
      <c r="BF502" s="395"/>
      <c r="BG502" s="395"/>
    </row>
    <row r="503" spans="2:59" ht="23.1" customHeight="1">
      <c r="C503" s="413"/>
      <c r="D503" s="413"/>
      <c r="E503" s="413"/>
      <c r="F503" s="413"/>
      <c r="G503" s="413"/>
      <c r="H503" s="413"/>
      <c r="I503" s="413"/>
      <c r="J503" s="413"/>
      <c r="K503" s="413"/>
      <c r="L503" s="413"/>
      <c r="M503" s="413"/>
      <c r="N503" s="413"/>
      <c r="O503" s="413"/>
      <c r="P503" s="413"/>
      <c r="Q503" s="413"/>
      <c r="R503" s="413"/>
      <c r="S503" s="413"/>
      <c r="T503" s="413"/>
      <c r="U503" s="413"/>
      <c r="V503" s="413"/>
      <c r="W503" s="413"/>
      <c r="X503" s="413"/>
      <c r="Y503" s="413"/>
      <c r="Z503" s="413"/>
      <c r="AA503" s="413"/>
      <c r="AB503" s="413"/>
      <c r="AC503" s="413"/>
      <c r="AD503" s="413"/>
      <c r="AE503" s="413"/>
      <c r="AF503" s="413"/>
      <c r="AG503" s="413"/>
      <c r="AH503" s="413"/>
      <c r="AI503" s="413"/>
      <c r="AL503" s="395"/>
      <c r="AM503" s="395"/>
      <c r="AN503" s="395"/>
      <c r="AO503" s="395"/>
      <c r="AP503" s="395"/>
      <c r="AQ503" s="395"/>
      <c r="AR503" s="395"/>
      <c r="AS503" s="395"/>
      <c r="AT503" s="395"/>
      <c r="AU503" s="395"/>
      <c r="AV503" s="395"/>
      <c r="AW503" s="395"/>
      <c r="AX503" s="395"/>
      <c r="AY503" s="395"/>
      <c r="AZ503" s="395"/>
      <c r="BA503" s="395"/>
      <c r="BB503" s="395"/>
      <c r="BC503" s="395"/>
      <c r="BD503" s="395"/>
      <c r="BE503" s="395"/>
      <c r="BF503" s="395"/>
      <c r="BG503" s="395"/>
    </row>
    <row r="504" spans="2:59" ht="23.1" customHeight="1"/>
    <row r="505" spans="2:59" ht="23.1" customHeight="1"/>
    <row r="506" spans="2:59" ht="23.1" customHeight="1">
      <c r="B506" s="197" t="s">
        <v>164</v>
      </c>
      <c r="C506" s="197"/>
      <c r="D506" s="6" t="s">
        <v>546</v>
      </c>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row>
    <row r="507" spans="2:59" ht="23.1" customHeight="1"/>
    <row r="508" spans="2:59" ht="23.1" customHeight="1">
      <c r="C508" s="22" t="s">
        <v>247</v>
      </c>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row>
    <row r="509" spans="2:59" ht="23.1" customHeight="1">
      <c r="AL509" s="395"/>
      <c r="AM509" s="395"/>
      <c r="AN509" s="395"/>
      <c r="AO509" s="395"/>
      <c r="AP509" s="395"/>
      <c r="AQ509" s="395"/>
      <c r="AR509" s="395"/>
      <c r="AS509" s="395"/>
      <c r="AT509" s="395"/>
      <c r="AU509" s="395"/>
      <c r="AV509" s="395"/>
      <c r="AW509" s="395"/>
      <c r="AX509" s="395"/>
      <c r="AY509" s="395"/>
      <c r="AZ509" s="395"/>
      <c r="BA509" s="395"/>
      <c r="BB509" s="395"/>
      <c r="BC509" s="395"/>
      <c r="BD509" s="395"/>
      <c r="BE509" s="395"/>
      <c r="BF509" s="395"/>
      <c r="BG509" s="395"/>
    </row>
    <row r="510" spans="2:59" ht="23.1" customHeight="1">
      <c r="C510" s="54"/>
      <c r="E510" t="s">
        <v>58</v>
      </c>
      <c r="K510" t="s">
        <v>77</v>
      </c>
      <c r="Q510" t="s">
        <v>91</v>
      </c>
      <c r="AL510" s="395"/>
      <c r="AM510" s="395"/>
      <c r="AN510" s="395"/>
      <c r="AO510" s="395"/>
      <c r="AP510" s="395"/>
      <c r="AQ510" s="395"/>
      <c r="AR510" s="395"/>
      <c r="AS510" s="395"/>
      <c r="AT510" s="395"/>
      <c r="AU510" s="395"/>
      <c r="AV510" s="395"/>
      <c r="AW510" s="395"/>
      <c r="AX510" s="395"/>
      <c r="AY510" s="395"/>
      <c r="AZ510" s="395"/>
      <c r="BA510" s="395"/>
      <c r="BB510" s="395"/>
      <c r="BC510" s="395"/>
      <c r="BD510" s="395"/>
      <c r="BE510" s="395"/>
      <c r="BF510" s="395"/>
      <c r="BG510" s="395"/>
    </row>
    <row r="511" spans="2:59" ht="23.1" customHeight="1">
      <c r="E511" t="s">
        <v>59</v>
      </c>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c r="AI511" s="394"/>
      <c r="AL511" s="395"/>
      <c r="AM511" s="395"/>
      <c r="AN511" s="395"/>
      <c r="AO511" s="395"/>
      <c r="AP511" s="395"/>
      <c r="AQ511" s="395"/>
      <c r="AR511" s="395"/>
      <c r="AS511" s="395"/>
      <c r="AT511" s="395"/>
      <c r="AU511" s="395"/>
      <c r="AV511" s="395"/>
      <c r="AW511" s="395"/>
      <c r="AX511" s="395"/>
      <c r="AY511" s="395"/>
      <c r="AZ511" s="395"/>
      <c r="BA511" s="395"/>
      <c r="BB511" s="395"/>
      <c r="BC511" s="395"/>
      <c r="BD511" s="395"/>
      <c r="BE511" s="395"/>
      <c r="BF511" s="395"/>
      <c r="BG511" s="395"/>
    </row>
    <row r="512" spans="2:59" ht="23.1" customHeight="1"/>
    <row r="513" spans="3:59" ht="23.1" customHeight="1">
      <c r="C513" s="22" t="s">
        <v>429</v>
      </c>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row>
    <row r="514" spans="3:59" ht="23.1" customHeight="1">
      <c r="C514" s="23" t="s">
        <v>165</v>
      </c>
    </row>
    <row r="515" spans="3:59" ht="23.1" customHeight="1">
      <c r="C515" s="54"/>
      <c r="E515" t="s">
        <v>562</v>
      </c>
      <c r="L515" s="170" t="str">
        <f>Year3 &amp;"年度"</f>
        <v>2023年度</v>
      </c>
      <c r="M515" s="170"/>
      <c r="N515" s="170"/>
      <c r="O515" s="170"/>
      <c r="P515" s="412"/>
      <c r="Q515" s="412"/>
      <c r="R515" s="412"/>
      <c r="S515" s="412"/>
      <c r="T515" s="412"/>
      <c r="U515" s="45" t="s">
        <v>17</v>
      </c>
      <c r="V515" s="170" t="str">
        <f>Year2 &amp;"年度"</f>
        <v>2024年度</v>
      </c>
      <c r="W515" s="170"/>
      <c r="X515" s="170"/>
      <c r="Y515" s="170"/>
      <c r="Z515" s="412"/>
      <c r="AA515" s="412"/>
      <c r="AB515" s="412"/>
      <c r="AC515" s="412"/>
      <c r="AD515" s="412"/>
      <c r="AE515" s="45" t="s">
        <v>17</v>
      </c>
      <c r="AL515" s="395"/>
      <c r="AM515" s="395"/>
      <c r="AN515" s="395"/>
      <c r="AO515" s="395"/>
      <c r="AP515" s="395"/>
      <c r="AQ515" s="395"/>
      <c r="AR515" s="395"/>
      <c r="AS515" s="395"/>
      <c r="AT515" s="395"/>
      <c r="AU515" s="395"/>
      <c r="AV515" s="395"/>
      <c r="AW515" s="395"/>
      <c r="AX515" s="395"/>
      <c r="AY515" s="395"/>
      <c r="AZ515" s="395"/>
      <c r="BA515" s="395"/>
      <c r="BB515" s="395"/>
      <c r="BC515" s="395"/>
      <c r="BD515" s="395"/>
      <c r="BE515" s="395"/>
      <c r="BF515" s="395"/>
      <c r="BG515" s="395"/>
    </row>
    <row r="516" spans="3:59" ht="23.1" customHeight="1">
      <c r="E516" t="s">
        <v>166</v>
      </c>
      <c r="L516" s="13" t="s">
        <v>505</v>
      </c>
      <c r="AL516" s="395"/>
      <c r="AM516" s="395"/>
      <c r="AN516" s="395"/>
      <c r="AO516" s="395"/>
      <c r="AP516" s="395"/>
      <c r="AQ516" s="395"/>
      <c r="AR516" s="395"/>
      <c r="AS516" s="395"/>
      <c r="AT516" s="395"/>
      <c r="AU516" s="395"/>
      <c r="AV516" s="395"/>
      <c r="AW516" s="395"/>
      <c r="AX516" s="395"/>
      <c r="AY516" s="395"/>
      <c r="AZ516" s="395"/>
      <c r="BA516" s="395"/>
      <c r="BB516" s="395"/>
      <c r="BC516" s="395"/>
      <c r="BD516" s="395"/>
      <c r="BE516" s="395"/>
      <c r="BF516" s="395"/>
      <c r="BG516" s="395"/>
    </row>
    <row r="517" spans="3:59" ht="23.1" customHeight="1">
      <c r="E517" t="s">
        <v>94</v>
      </c>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c r="AI517" s="394"/>
      <c r="AL517" s="395"/>
      <c r="AM517" s="395"/>
      <c r="AN517" s="395"/>
      <c r="AO517" s="395"/>
      <c r="AP517" s="395"/>
      <c r="AQ517" s="395"/>
      <c r="AR517" s="395"/>
      <c r="AS517" s="395"/>
      <c r="AT517" s="395"/>
      <c r="AU517" s="395"/>
      <c r="AV517" s="395"/>
      <c r="AW517" s="395"/>
      <c r="AX517" s="395"/>
      <c r="AY517" s="395"/>
      <c r="AZ517" s="395"/>
      <c r="BA517" s="395"/>
      <c r="BB517" s="395"/>
      <c r="BC517" s="395"/>
      <c r="BD517" s="395"/>
      <c r="BE517" s="395"/>
      <c r="BF517" s="395"/>
      <c r="BG517" s="395"/>
    </row>
    <row r="518" spans="3:59" ht="23.1" customHeight="1">
      <c r="F518" s="13"/>
      <c r="G518" s="13"/>
      <c r="H518" s="13"/>
      <c r="I518" s="13"/>
      <c r="J518" s="13"/>
      <c r="K518" s="13"/>
      <c r="L518" s="13"/>
      <c r="N518" s="13"/>
      <c r="O518" s="13"/>
      <c r="P518" s="13"/>
      <c r="Q518" s="13"/>
      <c r="R518" s="13"/>
      <c r="S518" s="13"/>
      <c r="T518" s="13"/>
      <c r="U518" s="13"/>
      <c r="V518" s="13"/>
      <c r="W518" s="13"/>
      <c r="X518" s="13"/>
      <c r="Y518" s="13"/>
      <c r="AL518" s="395"/>
      <c r="AM518" s="395"/>
      <c r="AN518" s="395"/>
      <c r="AO518" s="395"/>
      <c r="AP518" s="395"/>
      <c r="AQ518" s="395"/>
      <c r="AR518" s="395"/>
      <c r="AS518" s="395"/>
      <c r="AT518" s="395"/>
      <c r="AU518" s="395"/>
      <c r="AV518" s="395"/>
      <c r="AW518" s="395"/>
      <c r="AX518" s="395"/>
      <c r="AY518" s="395"/>
      <c r="AZ518" s="395"/>
      <c r="BA518" s="395"/>
      <c r="BB518" s="395"/>
      <c r="BC518" s="395"/>
      <c r="BD518" s="395"/>
      <c r="BE518" s="395"/>
      <c r="BF518" s="395"/>
      <c r="BG518" s="395"/>
    </row>
    <row r="519" spans="3:59" ht="23.1" customHeight="1">
      <c r="C519" s="23" t="s">
        <v>168</v>
      </c>
    </row>
    <row r="520" spans="3:59" ht="23.1" customHeight="1">
      <c r="C520" s="54"/>
      <c r="E520" t="s">
        <v>562</v>
      </c>
      <c r="L520" s="170" t="str">
        <f>Year3 &amp;"年度"</f>
        <v>2023年度</v>
      </c>
      <c r="M520" s="170"/>
      <c r="N520" s="170"/>
      <c r="O520" s="170"/>
      <c r="P520" s="421"/>
      <c r="Q520" s="422"/>
      <c r="R520" s="422"/>
      <c r="S520" s="422"/>
      <c r="T520" s="423"/>
      <c r="U520" s="221" t="s">
        <v>169</v>
      </c>
      <c r="V520" s="221"/>
      <c r="W520" s="170" t="str">
        <f>Year2 &amp;"年度"</f>
        <v>2024年度</v>
      </c>
      <c r="X520" s="170"/>
      <c r="Y520" s="170"/>
      <c r="Z520" s="170"/>
      <c r="AA520" s="421"/>
      <c r="AB520" s="422"/>
      <c r="AC520" s="422"/>
      <c r="AD520" s="422"/>
      <c r="AE520" s="423"/>
      <c r="AF520" s="221" t="s">
        <v>169</v>
      </c>
      <c r="AG520" s="221"/>
      <c r="AL520" s="395"/>
      <c r="AM520" s="395"/>
      <c r="AN520" s="395"/>
      <c r="AO520" s="395"/>
      <c r="AP520" s="395"/>
      <c r="AQ520" s="395"/>
      <c r="AR520" s="395"/>
      <c r="AS520" s="395"/>
      <c r="AT520" s="395"/>
      <c r="AU520" s="395"/>
      <c r="AV520" s="395"/>
      <c r="AW520" s="395"/>
      <c r="AX520" s="395"/>
      <c r="AY520" s="395"/>
      <c r="AZ520" s="395"/>
      <c r="BA520" s="395"/>
      <c r="BB520" s="395"/>
      <c r="BC520" s="395"/>
      <c r="BD520" s="395"/>
      <c r="BE520" s="395"/>
      <c r="BF520" s="395"/>
      <c r="BG520" s="395"/>
    </row>
    <row r="521" spans="3:59" ht="23.1" customHeight="1">
      <c r="E521" t="s">
        <v>166</v>
      </c>
      <c r="L521" s="13" t="s">
        <v>504</v>
      </c>
      <c r="M521" s="13"/>
      <c r="N521" s="13"/>
      <c r="O521" s="13"/>
      <c r="P521" s="13"/>
      <c r="Q521" s="13"/>
      <c r="R521" s="13"/>
      <c r="W521" s="13"/>
      <c r="Y521" s="13"/>
      <c r="Z521" s="13"/>
      <c r="AA521" s="13"/>
      <c r="AB521" s="13"/>
      <c r="AC521" s="13"/>
      <c r="AD521" s="13"/>
      <c r="AE521" s="13"/>
      <c r="AF521" s="13"/>
      <c r="AL521" s="395"/>
      <c r="AM521" s="395"/>
      <c r="AN521" s="395"/>
      <c r="AO521" s="395"/>
      <c r="AP521" s="395"/>
      <c r="AQ521" s="395"/>
      <c r="AR521" s="395"/>
      <c r="AS521" s="395"/>
      <c r="AT521" s="395"/>
      <c r="AU521" s="395"/>
      <c r="AV521" s="395"/>
      <c r="AW521" s="395"/>
      <c r="AX521" s="395"/>
      <c r="AY521" s="395"/>
      <c r="AZ521" s="395"/>
      <c r="BA521" s="395"/>
      <c r="BB521" s="395"/>
      <c r="BC521" s="395"/>
      <c r="BD521" s="395"/>
      <c r="BE521" s="395"/>
      <c r="BF521" s="395"/>
      <c r="BG521" s="395"/>
    </row>
    <row r="522" spans="3:59" ht="23.1" customHeight="1">
      <c r="E522" t="s">
        <v>94</v>
      </c>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c r="AI522" s="394"/>
      <c r="AL522" s="395"/>
      <c r="AM522" s="395"/>
      <c r="AN522" s="395"/>
      <c r="AO522" s="395"/>
      <c r="AP522" s="395"/>
      <c r="AQ522" s="395"/>
      <c r="AR522" s="395"/>
      <c r="AS522" s="395"/>
      <c r="AT522" s="395"/>
      <c r="AU522" s="395"/>
      <c r="AV522" s="395"/>
      <c r="AW522" s="395"/>
      <c r="AX522" s="395"/>
      <c r="AY522" s="395"/>
      <c r="AZ522" s="395"/>
      <c r="BA522" s="395"/>
      <c r="BB522" s="395"/>
      <c r="BC522" s="395"/>
      <c r="BD522" s="395"/>
      <c r="BE522" s="395"/>
      <c r="BF522" s="395"/>
      <c r="BG522" s="395"/>
    </row>
    <row r="523" spans="3:59" ht="23.1" customHeight="1">
      <c r="AL523" s="395"/>
      <c r="AM523" s="395"/>
      <c r="AN523" s="395"/>
      <c r="AO523" s="395"/>
      <c r="AP523" s="395"/>
      <c r="AQ523" s="395"/>
      <c r="AR523" s="395"/>
      <c r="AS523" s="395"/>
      <c r="AT523" s="395"/>
      <c r="AU523" s="395"/>
      <c r="AV523" s="395"/>
      <c r="AW523" s="395"/>
      <c r="AX523" s="395"/>
      <c r="AY523" s="395"/>
      <c r="AZ523" s="395"/>
      <c r="BA523" s="395"/>
      <c r="BB523" s="395"/>
      <c r="BC523" s="395"/>
      <c r="BD523" s="395"/>
      <c r="BE523" s="395"/>
      <c r="BF523" s="395"/>
      <c r="BG523" s="395"/>
    </row>
    <row r="524" spans="3:59" ht="23.1" customHeight="1">
      <c r="C524" t="s">
        <v>170</v>
      </c>
    </row>
    <row r="525" spans="3:59" ht="23.1" customHeight="1">
      <c r="C525" s="388"/>
      <c r="D525" s="389"/>
      <c r="E525" s="389"/>
      <c r="F525" s="389"/>
      <c r="G525" s="389"/>
      <c r="H525" s="389"/>
      <c r="I525" s="389"/>
      <c r="J525" s="389"/>
      <c r="K525" s="389"/>
      <c r="L525" s="389"/>
      <c r="M525" s="389"/>
      <c r="N525" s="389"/>
      <c r="O525" s="389"/>
      <c r="P525" s="389"/>
      <c r="Q525" s="389"/>
      <c r="R525" s="389"/>
      <c r="S525" s="389"/>
      <c r="T525" s="389"/>
      <c r="U525" s="389"/>
      <c r="V525" s="389"/>
      <c r="W525" s="389"/>
      <c r="X525" s="389"/>
      <c r="Y525" s="389"/>
      <c r="Z525" s="389"/>
      <c r="AA525" s="389"/>
      <c r="AB525" s="389"/>
      <c r="AC525" s="389"/>
      <c r="AD525" s="389"/>
      <c r="AE525" s="389"/>
      <c r="AF525" s="389"/>
      <c r="AG525" s="389"/>
      <c r="AH525" s="389"/>
      <c r="AI525" s="390"/>
    </row>
    <row r="526" spans="3:59" ht="23.1" customHeight="1">
      <c r="C526" s="391"/>
      <c r="D526" s="392"/>
      <c r="E526" s="392"/>
      <c r="F526" s="392"/>
      <c r="G526" s="392"/>
      <c r="H526" s="392"/>
      <c r="I526" s="392"/>
      <c r="J526" s="392"/>
      <c r="K526" s="392"/>
      <c r="L526" s="392"/>
      <c r="M526" s="392"/>
      <c r="N526" s="392"/>
      <c r="O526" s="392"/>
      <c r="P526" s="392"/>
      <c r="Q526" s="392"/>
      <c r="R526" s="392"/>
      <c r="S526" s="392"/>
      <c r="T526" s="392"/>
      <c r="U526" s="392"/>
      <c r="V526" s="392"/>
      <c r="W526" s="392"/>
      <c r="X526" s="392"/>
      <c r="Y526" s="392"/>
      <c r="Z526" s="392"/>
      <c r="AA526" s="392"/>
      <c r="AB526" s="392"/>
      <c r="AC526" s="392"/>
      <c r="AD526" s="392"/>
      <c r="AE526" s="392"/>
      <c r="AF526" s="392"/>
      <c r="AG526" s="392"/>
      <c r="AH526" s="392"/>
      <c r="AI526" s="393"/>
    </row>
    <row r="527" spans="3:59" ht="23.1" customHeight="1"/>
    <row r="528" spans="3:59" ht="23.1" customHeight="1">
      <c r="C528" s="22" t="s">
        <v>248</v>
      </c>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row>
    <row r="529" spans="3:59" ht="23.1" customHeight="1">
      <c r="AL529" s="395"/>
      <c r="AM529" s="395"/>
      <c r="AN529" s="395"/>
      <c r="AO529" s="395"/>
      <c r="AP529" s="395"/>
      <c r="AQ529" s="395"/>
      <c r="AR529" s="395"/>
      <c r="AS529" s="395"/>
      <c r="AT529" s="395"/>
      <c r="AU529" s="395"/>
      <c r="AV529" s="395"/>
      <c r="AW529" s="395"/>
      <c r="AX529" s="395"/>
      <c r="AY529" s="395"/>
      <c r="AZ529" s="395"/>
      <c r="BA529" s="395"/>
      <c r="BB529" s="395"/>
      <c r="BC529" s="395"/>
      <c r="BD529" s="395"/>
      <c r="BE529" s="395"/>
      <c r="BF529" s="395"/>
      <c r="BG529" s="395"/>
    </row>
    <row r="530" spans="3:59" ht="23.1" customHeight="1">
      <c r="C530" s="54"/>
      <c r="E530" t="s">
        <v>171</v>
      </c>
      <c r="K530" t="s">
        <v>172</v>
      </c>
      <c r="AL530" s="395"/>
      <c r="AM530" s="395"/>
      <c r="AN530" s="395"/>
      <c r="AO530" s="395"/>
      <c r="AP530" s="395"/>
      <c r="AQ530" s="395"/>
      <c r="AR530" s="395"/>
      <c r="AS530" s="395"/>
      <c r="AT530" s="395"/>
      <c r="AU530" s="395"/>
      <c r="AV530" s="395"/>
      <c r="AW530" s="395"/>
      <c r="AX530" s="395"/>
      <c r="AY530" s="395"/>
      <c r="AZ530" s="395"/>
      <c r="BA530" s="395"/>
      <c r="BB530" s="395"/>
      <c r="BC530" s="395"/>
      <c r="BD530" s="395"/>
      <c r="BE530" s="395"/>
      <c r="BF530" s="395"/>
      <c r="BG530" s="395"/>
    </row>
    <row r="531" spans="3:59" ht="23.1" customHeight="1">
      <c r="E531" t="s">
        <v>94</v>
      </c>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c r="AI531" s="394"/>
      <c r="AL531" s="395"/>
      <c r="AM531" s="395"/>
      <c r="AN531" s="395"/>
      <c r="AO531" s="395"/>
      <c r="AP531" s="395"/>
      <c r="AQ531" s="395"/>
      <c r="AR531" s="395"/>
      <c r="AS531" s="395"/>
      <c r="AT531" s="395"/>
      <c r="AU531" s="395"/>
      <c r="AV531" s="395"/>
      <c r="AW531" s="395"/>
      <c r="AX531" s="395"/>
      <c r="AY531" s="395"/>
      <c r="AZ531" s="395"/>
      <c r="BA531" s="395"/>
      <c r="BB531" s="395"/>
      <c r="BC531" s="395"/>
      <c r="BD531" s="395"/>
      <c r="BE531" s="395"/>
      <c r="BF531" s="395"/>
      <c r="BG531" s="395"/>
    </row>
    <row r="532" spans="3:59" ht="23.1" customHeight="1"/>
    <row r="533" spans="3:59" ht="23.1" customHeight="1">
      <c r="C533" s="22" t="s">
        <v>430</v>
      </c>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row>
    <row r="534" spans="3:59" ht="23.1" customHeight="1">
      <c r="AL534" s="395"/>
      <c r="AM534" s="395"/>
      <c r="AN534" s="395"/>
      <c r="AO534" s="395"/>
      <c r="AP534" s="395"/>
      <c r="AQ534" s="395"/>
      <c r="AR534" s="395"/>
      <c r="AS534" s="395"/>
      <c r="AT534" s="395"/>
      <c r="AU534" s="395"/>
      <c r="AV534" s="395"/>
      <c r="AW534" s="395"/>
      <c r="AX534" s="395"/>
      <c r="AY534" s="395"/>
      <c r="AZ534" s="395"/>
      <c r="BA534" s="395"/>
      <c r="BB534" s="395"/>
      <c r="BC534" s="395"/>
      <c r="BD534" s="395"/>
      <c r="BE534" s="395"/>
      <c r="BF534" s="395"/>
      <c r="BG534" s="395"/>
    </row>
    <row r="535" spans="3:59" ht="23.1" customHeight="1">
      <c r="C535" s="54"/>
      <c r="E535" t="s">
        <v>173</v>
      </c>
      <c r="K535" t="s">
        <v>174</v>
      </c>
      <c r="AL535" s="395"/>
      <c r="AM535" s="395"/>
      <c r="AN535" s="395"/>
      <c r="AO535" s="395"/>
      <c r="AP535" s="395"/>
      <c r="AQ535" s="395"/>
      <c r="AR535" s="395"/>
      <c r="AS535" s="395"/>
      <c r="AT535" s="395"/>
      <c r="AU535" s="395"/>
      <c r="AV535" s="395"/>
      <c r="AW535" s="395"/>
      <c r="AX535" s="395"/>
      <c r="AY535" s="395"/>
      <c r="AZ535" s="395"/>
      <c r="BA535" s="395"/>
      <c r="BB535" s="395"/>
      <c r="BC535" s="395"/>
      <c r="BD535" s="395"/>
      <c r="BE535" s="395"/>
      <c r="BF535" s="395"/>
      <c r="BG535" s="395"/>
    </row>
    <row r="536" spans="3:59" ht="23.1" customHeight="1">
      <c r="E536" t="s">
        <v>94</v>
      </c>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c r="AI536" s="394"/>
      <c r="AL536" s="395"/>
      <c r="AM536" s="395"/>
      <c r="AN536" s="395"/>
      <c r="AO536" s="395"/>
      <c r="AP536" s="395"/>
      <c r="AQ536" s="395"/>
      <c r="AR536" s="395"/>
      <c r="AS536" s="395"/>
      <c r="AT536" s="395"/>
      <c r="AU536" s="395"/>
      <c r="AV536" s="395"/>
      <c r="AW536" s="395"/>
      <c r="AX536" s="395"/>
      <c r="AY536" s="395"/>
      <c r="AZ536" s="395"/>
      <c r="BA536" s="395"/>
      <c r="BB536" s="395"/>
      <c r="BC536" s="395"/>
      <c r="BD536" s="395"/>
      <c r="BE536" s="395"/>
      <c r="BF536" s="395"/>
      <c r="BG536" s="395"/>
    </row>
    <row r="537" spans="3:59" ht="23.1" customHeight="1"/>
    <row r="538" spans="3:59" ht="23.1" customHeight="1">
      <c r="C538" s="22" t="s">
        <v>431</v>
      </c>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row>
    <row r="539" spans="3:59" ht="23.1" customHeight="1">
      <c r="AL539" s="395"/>
      <c r="AM539" s="395"/>
      <c r="AN539" s="395"/>
      <c r="AO539" s="395"/>
      <c r="AP539" s="395"/>
      <c r="AQ539" s="395"/>
      <c r="AR539" s="395"/>
      <c r="AS539" s="395"/>
      <c r="AT539" s="395"/>
      <c r="AU539" s="395"/>
      <c r="AV539" s="395"/>
      <c r="AW539" s="395"/>
      <c r="AX539" s="395"/>
      <c r="AY539" s="395"/>
      <c r="AZ539" s="395"/>
      <c r="BA539" s="395"/>
      <c r="BB539" s="395"/>
      <c r="BC539" s="395"/>
      <c r="BD539" s="395"/>
      <c r="BE539" s="395"/>
      <c r="BF539" s="395"/>
      <c r="BG539" s="395"/>
    </row>
    <row r="540" spans="3:59" ht="23.1" customHeight="1">
      <c r="C540" s="53"/>
      <c r="D540" t="s">
        <v>203</v>
      </c>
      <c r="K540" s="53"/>
      <c r="L540" t="s">
        <v>204</v>
      </c>
      <c r="P540" s="53"/>
      <c r="Q540" t="s">
        <v>205</v>
      </c>
      <c r="U540" s="53"/>
      <c r="V540" t="s">
        <v>259</v>
      </c>
      <c r="Z540" s="53"/>
      <c r="AA540" t="s">
        <v>260</v>
      </c>
      <c r="AL540" s="395"/>
      <c r="AM540" s="395"/>
      <c r="AN540" s="395"/>
      <c r="AO540" s="395"/>
      <c r="AP540" s="395"/>
      <c r="AQ540" s="395"/>
      <c r="AR540" s="395"/>
      <c r="AS540" s="395"/>
      <c r="AT540" s="395"/>
      <c r="AU540" s="395"/>
      <c r="AV540" s="395"/>
      <c r="AW540" s="395"/>
      <c r="AX540" s="395"/>
      <c r="AY540" s="395"/>
      <c r="AZ540" s="395"/>
      <c r="BA540" s="395"/>
      <c r="BB540" s="395"/>
      <c r="BC540" s="395"/>
      <c r="BD540" s="395"/>
      <c r="BE540" s="395"/>
      <c r="BF540" s="395"/>
      <c r="BG540" s="395"/>
    </row>
    <row r="541" spans="3:59" ht="23.1" customHeight="1">
      <c r="C541" s="53"/>
      <c r="D541" t="s">
        <v>175</v>
      </c>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row>
    <row r="542" spans="3:59" ht="23.1" customHeight="1">
      <c r="C542" s="53"/>
      <c r="D542" t="s">
        <v>202</v>
      </c>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c r="AI542" s="394"/>
      <c r="AL542" s="395"/>
      <c r="AM542" s="395"/>
      <c r="AN542" s="395"/>
      <c r="AO542" s="395"/>
      <c r="AP542" s="395"/>
      <c r="AQ542" s="395"/>
      <c r="AR542" s="395"/>
      <c r="AS542" s="395"/>
      <c r="AT542" s="395"/>
      <c r="AU542" s="395"/>
      <c r="AV542" s="395"/>
      <c r="AW542" s="395"/>
      <c r="AX542" s="395"/>
      <c r="AY542" s="395"/>
      <c r="AZ542" s="395"/>
      <c r="BA542" s="395"/>
      <c r="BB542" s="395"/>
      <c r="BC542" s="395"/>
      <c r="BD542" s="395"/>
      <c r="BE542" s="395"/>
      <c r="BF542" s="395"/>
      <c r="BG542" s="395"/>
    </row>
    <row r="543" spans="3:59" ht="23.1" customHeight="1"/>
    <row r="544" spans="3:59" ht="23.1" customHeight="1">
      <c r="C544" s="22" t="s">
        <v>533</v>
      </c>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row>
    <row r="545" spans="3:59" ht="23.1" customHeight="1">
      <c r="AL545" s="395"/>
      <c r="AM545" s="395"/>
      <c r="AN545" s="395"/>
      <c r="AO545" s="395"/>
      <c r="AP545" s="395"/>
      <c r="AQ545" s="395"/>
      <c r="AR545" s="395"/>
      <c r="AS545" s="395"/>
      <c r="AT545" s="395"/>
      <c r="AU545" s="395"/>
      <c r="AV545" s="395"/>
      <c r="AW545" s="395"/>
      <c r="AX545" s="395"/>
      <c r="AY545" s="395"/>
      <c r="AZ545" s="395"/>
      <c r="BA545" s="395"/>
      <c r="BB545" s="395"/>
      <c r="BC545" s="395"/>
      <c r="BD545" s="395"/>
      <c r="BE545" s="395"/>
      <c r="BF545" s="395"/>
      <c r="BG545" s="395"/>
    </row>
    <row r="546" spans="3:59" ht="23.1" customHeight="1">
      <c r="C546" s="54"/>
      <c r="E546" t="s">
        <v>160</v>
      </c>
      <c r="K546" t="s">
        <v>161</v>
      </c>
      <c r="R546" t="s">
        <v>91</v>
      </c>
      <c r="AL546" s="395"/>
      <c r="AM546" s="395"/>
      <c r="AN546" s="395"/>
      <c r="AO546" s="395"/>
      <c r="AP546" s="395"/>
      <c r="AQ546" s="395"/>
      <c r="AR546" s="395"/>
      <c r="AS546" s="395"/>
      <c r="AT546" s="395"/>
      <c r="AU546" s="395"/>
      <c r="AV546" s="395"/>
      <c r="AW546" s="395"/>
      <c r="AX546" s="395"/>
      <c r="AY546" s="395"/>
      <c r="AZ546" s="395"/>
      <c r="BA546" s="395"/>
      <c r="BB546" s="395"/>
      <c r="BC546" s="395"/>
      <c r="BD546" s="395"/>
      <c r="BE546" s="395"/>
      <c r="BF546" s="395"/>
      <c r="BG546" s="395"/>
    </row>
    <row r="547" spans="3:59" ht="23.1" customHeight="1">
      <c r="E547" t="s">
        <v>59</v>
      </c>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c r="AI547" s="394"/>
      <c r="AL547" s="395"/>
      <c r="AM547" s="395"/>
      <c r="AN547" s="395"/>
      <c r="AO547" s="395"/>
      <c r="AP547" s="395"/>
      <c r="AQ547" s="395"/>
      <c r="AR547" s="395"/>
      <c r="AS547" s="395"/>
      <c r="AT547" s="395"/>
      <c r="AU547" s="395"/>
      <c r="AV547" s="395"/>
      <c r="AW547" s="395"/>
      <c r="AX547" s="395"/>
      <c r="AY547" s="395"/>
      <c r="AZ547" s="395"/>
      <c r="BA547" s="395"/>
      <c r="BB547" s="395"/>
      <c r="BC547" s="395"/>
      <c r="BD547" s="395"/>
      <c r="BE547" s="395"/>
      <c r="BF547" s="395"/>
      <c r="BG547" s="395"/>
    </row>
    <row r="548" spans="3:59" ht="23.1" customHeight="1"/>
    <row r="549" spans="3:59" ht="23.1" customHeight="1">
      <c r="C549" s="22" t="s">
        <v>563</v>
      </c>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row>
    <row r="550" spans="3:59" ht="23.1" customHeight="1">
      <c r="AL550" s="395"/>
      <c r="AM550" s="395"/>
      <c r="AN550" s="395"/>
      <c r="AO550" s="395"/>
      <c r="AP550" s="395"/>
      <c r="AQ550" s="395"/>
      <c r="AR550" s="395"/>
      <c r="AS550" s="395"/>
      <c r="AT550" s="395"/>
      <c r="AU550" s="395"/>
      <c r="AV550" s="395"/>
      <c r="AW550" s="395"/>
      <c r="AX550" s="395"/>
      <c r="AY550" s="395"/>
      <c r="AZ550" s="395"/>
      <c r="BA550" s="395"/>
      <c r="BB550" s="395"/>
      <c r="BC550" s="395"/>
      <c r="BD550" s="395"/>
      <c r="BE550" s="395"/>
      <c r="BF550" s="395"/>
      <c r="BG550" s="395"/>
    </row>
    <row r="551" spans="3:59" ht="23.1" customHeight="1">
      <c r="C551" s="23" t="s">
        <v>534</v>
      </c>
      <c r="H551" s="170" t="str">
        <f>Year3&amp;"年度"</f>
        <v>2023年度</v>
      </c>
      <c r="I551" s="170"/>
      <c r="J551" s="170"/>
      <c r="K551" s="170"/>
      <c r="L551" s="420"/>
      <c r="M551" s="420"/>
      <c r="N551" s="420"/>
      <c r="O551" s="420"/>
      <c r="P551" s="420"/>
      <c r="Q551" s="45" t="s">
        <v>34</v>
      </c>
      <c r="R551" s="170" t="str">
        <f>Year2&amp;"年度"</f>
        <v>2024年度</v>
      </c>
      <c r="S551" s="170"/>
      <c r="T551" s="170"/>
      <c r="U551" s="170"/>
      <c r="V551" s="420"/>
      <c r="W551" s="420"/>
      <c r="X551" s="420"/>
      <c r="Y551" s="420"/>
      <c r="Z551" s="420"/>
      <c r="AA551" s="45" t="s">
        <v>34</v>
      </c>
      <c r="AC551" s="17" t="s">
        <v>542</v>
      </c>
      <c r="AL551" s="395"/>
      <c r="AM551" s="395"/>
      <c r="AN551" s="395"/>
      <c r="AO551" s="395"/>
      <c r="AP551" s="395"/>
      <c r="AQ551" s="395"/>
      <c r="AR551" s="395"/>
      <c r="AS551" s="395"/>
      <c r="AT551" s="395"/>
      <c r="AU551" s="395"/>
      <c r="AV551" s="395"/>
      <c r="AW551" s="395"/>
      <c r="AX551" s="395"/>
      <c r="AY551" s="395"/>
      <c r="AZ551" s="395"/>
      <c r="BA551" s="395"/>
      <c r="BB551" s="395"/>
      <c r="BC551" s="395"/>
      <c r="BD551" s="395"/>
      <c r="BE551" s="395"/>
      <c r="BF551" s="395"/>
      <c r="BG551" s="395"/>
    </row>
    <row r="552" spans="3:59" ht="23.1" customHeight="1">
      <c r="AL552" s="395"/>
      <c r="AM552" s="395"/>
      <c r="AN552" s="395"/>
      <c r="AO552" s="395"/>
      <c r="AP552" s="395"/>
      <c r="AQ552" s="395"/>
      <c r="AR552" s="395"/>
      <c r="AS552" s="395"/>
      <c r="AT552" s="395"/>
      <c r="AU552" s="395"/>
      <c r="AV552" s="395"/>
      <c r="AW552" s="395"/>
      <c r="AX552" s="395"/>
      <c r="AY552" s="395"/>
      <c r="AZ552" s="395"/>
      <c r="BA552" s="395"/>
      <c r="BB552" s="395"/>
      <c r="BC552" s="395"/>
      <c r="BD552" s="395"/>
      <c r="BE552" s="395"/>
      <c r="BF552" s="395"/>
      <c r="BG552" s="395"/>
    </row>
    <row r="553" spans="3:59" ht="23.1" customHeight="1">
      <c r="C553" s="242" t="s">
        <v>535</v>
      </c>
      <c r="D553" s="242"/>
      <c r="E553" s="242"/>
      <c r="F553" s="242"/>
      <c r="G553" s="242"/>
      <c r="H553" s="414"/>
      <c r="I553" s="415"/>
      <c r="J553" s="415"/>
      <c r="K553" s="415"/>
      <c r="L553" s="415"/>
      <c r="M553" s="415"/>
      <c r="N553" s="415"/>
      <c r="O553" s="415"/>
      <c r="P553" s="415"/>
      <c r="Q553" s="415"/>
      <c r="R553" s="415"/>
      <c r="S553" s="415"/>
      <c r="T553" s="415"/>
      <c r="U553" s="415"/>
      <c r="V553" s="415"/>
      <c r="W553" s="415"/>
      <c r="X553" s="415"/>
      <c r="Y553" s="415"/>
      <c r="Z553" s="415"/>
      <c r="AA553" s="415"/>
      <c r="AB553" s="415"/>
      <c r="AC553" s="415"/>
      <c r="AD553" s="415"/>
      <c r="AE553" s="415"/>
      <c r="AF553" s="415"/>
      <c r="AG553" s="415"/>
      <c r="AH553" s="415"/>
      <c r="AI553" s="416"/>
      <c r="AL553" s="395"/>
      <c r="AM553" s="395"/>
      <c r="AN553" s="395"/>
      <c r="AO553" s="395"/>
      <c r="AP553" s="395"/>
      <c r="AQ553" s="395"/>
      <c r="AR553" s="395"/>
      <c r="AS553" s="395"/>
      <c r="AT553" s="395"/>
      <c r="AU553" s="395"/>
      <c r="AV553" s="395"/>
      <c r="AW553" s="395"/>
      <c r="AX553" s="395"/>
      <c r="AY553" s="395"/>
      <c r="AZ553" s="395"/>
      <c r="BA553" s="395"/>
      <c r="BB553" s="395"/>
      <c r="BC553" s="395"/>
      <c r="BD553" s="395"/>
      <c r="BE553" s="395"/>
      <c r="BF553" s="395"/>
      <c r="BG553" s="395"/>
    </row>
    <row r="554" spans="3:59" ht="23.1" customHeight="1">
      <c r="C554" s="242"/>
      <c r="D554" s="242"/>
      <c r="E554" s="242"/>
      <c r="F554" s="242"/>
      <c r="G554" s="242"/>
      <c r="H554" s="417"/>
      <c r="I554" s="418"/>
      <c r="J554" s="418"/>
      <c r="K554" s="418"/>
      <c r="L554" s="418"/>
      <c r="M554" s="418"/>
      <c r="N554" s="418"/>
      <c r="O554" s="418"/>
      <c r="P554" s="418"/>
      <c r="Q554" s="418"/>
      <c r="R554" s="418"/>
      <c r="S554" s="418"/>
      <c r="T554" s="418"/>
      <c r="U554" s="418"/>
      <c r="V554" s="418"/>
      <c r="W554" s="418"/>
      <c r="X554" s="418"/>
      <c r="Y554" s="418"/>
      <c r="Z554" s="418"/>
      <c r="AA554" s="418"/>
      <c r="AB554" s="418"/>
      <c r="AC554" s="418"/>
      <c r="AD554" s="418"/>
      <c r="AE554" s="418"/>
      <c r="AF554" s="418"/>
      <c r="AG554" s="418"/>
      <c r="AH554" s="418"/>
      <c r="AI554" s="419"/>
      <c r="AL554" s="395"/>
      <c r="AM554" s="395"/>
      <c r="AN554" s="395"/>
      <c r="AO554" s="395"/>
      <c r="AP554" s="395"/>
      <c r="AQ554" s="395"/>
      <c r="AR554" s="395"/>
      <c r="AS554" s="395"/>
      <c r="AT554" s="395"/>
      <c r="AU554" s="395"/>
      <c r="AV554" s="395"/>
      <c r="AW554" s="395"/>
      <c r="AX554" s="395"/>
      <c r="AY554" s="395"/>
      <c r="AZ554" s="395"/>
      <c r="BA554" s="395"/>
      <c r="BB554" s="395"/>
      <c r="BC554" s="395"/>
      <c r="BD554" s="395"/>
      <c r="BE554" s="395"/>
      <c r="BF554" s="395"/>
      <c r="BG554" s="395"/>
    </row>
    <row r="555" spans="3:59" ht="23.1" customHeight="1">
      <c r="AL555" s="395"/>
      <c r="AM555" s="395"/>
      <c r="AN555" s="395"/>
      <c r="AO555" s="395"/>
      <c r="AP555" s="395"/>
      <c r="AQ555" s="395"/>
      <c r="AR555" s="395"/>
      <c r="AS555" s="395"/>
      <c r="AT555" s="395"/>
      <c r="AU555" s="395"/>
      <c r="AV555" s="395"/>
      <c r="AW555" s="395"/>
      <c r="AX555" s="395"/>
      <c r="AY555" s="395"/>
      <c r="AZ555" s="395"/>
      <c r="BA555" s="395"/>
      <c r="BB555" s="395"/>
      <c r="BC555" s="395"/>
      <c r="BD555" s="395"/>
      <c r="BE555" s="395"/>
      <c r="BF555" s="395"/>
      <c r="BG555" s="395"/>
    </row>
    <row r="556" spans="3:59" ht="23.1" customHeight="1">
      <c r="C556" s="242" t="s">
        <v>536</v>
      </c>
      <c r="D556" s="242"/>
      <c r="E556" s="242"/>
      <c r="F556" s="242"/>
      <c r="G556" s="242"/>
      <c r="H556" s="54"/>
      <c r="J556" t="s">
        <v>537</v>
      </c>
      <c r="P556" t="s">
        <v>538</v>
      </c>
      <c r="U556" t="s">
        <v>539</v>
      </c>
      <c r="AB556" t="s">
        <v>540</v>
      </c>
      <c r="AL556" s="395"/>
      <c r="AM556" s="395"/>
      <c r="AN556" s="395"/>
      <c r="AO556" s="395"/>
      <c r="AP556" s="395"/>
      <c r="AQ556" s="395"/>
      <c r="AR556" s="395"/>
      <c r="AS556" s="395"/>
      <c r="AT556" s="395"/>
      <c r="AU556" s="395"/>
      <c r="AV556" s="395"/>
      <c r="AW556" s="395"/>
      <c r="AX556" s="395"/>
      <c r="AY556" s="395"/>
      <c r="AZ556" s="395"/>
      <c r="BA556" s="395"/>
      <c r="BB556" s="395"/>
      <c r="BC556" s="395"/>
      <c r="BD556" s="395"/>
      <c r="BE556" s="395"/>
      <c r="BF556" s="395"/>
      <c r="BG556" s="395"/>
    </row>
    <row r="557" spans="3:59" ht="23.1" customHeight="1">
      <c r="C557" s="242"/>
      <c r="D557" s="242"/>
      <c r="E557" s="242"/>
      <c r="F557" s="242"/>
      <c r="G557" s="242"/>
      <c r="J557" t="s">
        <v>181</v>
      </c>
      <c r="M557" s="402"/>
      <c r="N557" s="403"/>
      <c r="O557" s="403"/>
      <c r="P557" s="403"/>
      <c r="Q557" s="403"/>
      <c r="R557" s="403"/>
      <c r="S557" s="403"/>
      <c r="T557" s="403"/>
      <c r="U557" s="403"/>
      <c r="V557" s="403"/>
      <c r="W557" s="403"/>
      <c r="X557" s="403"/>
      <c r="Y557" s="403"/>
      <c r="Z557" s="403"/>
      <c r="AA557" s="403"/>
      <c r="AB557" s="403"/>
      <c r="AC557" s="403"/>
      <c r="AD557" s="403"/>
      <c r="AE557" s="403"/>
      <c r="AF557" s="403"/>
      <c r="AG557" s="403"/>
      <c r="AH557" s="403"/>
      <c r="AI557" s="404"/>
      <c r="AL557" s="395"/>
      <c r="AM557" s="395"/>
      <c r="AN557" s="395"/>
      <c r="AO557" s="395"/>
      <c r="AP557" s="395"/>
      <c r="AQ557" s="395"/>
      <c r="AR557" s="395"/>
      <c r="AS557" s="395"/>
      <c r="AT557" s="395"/>
      <c r="AU557" s="395"/>
      <c r="AV557" s="395"/>
      <c r="AW557" s="395"/>
      <c r="AX557" s="395"/>
      <c r="AY557" s="395"/>
      <c r="AZ557" s="395"/>
      <c r="BA557" s="395"/>
      <c r="BB557" s="395"/>
      <c r="BC557" s="395"/>
      <c r="BD557" s="395"/>
      <c r="BE557" s="395"/>
      <c r="BF557" s="395"/>
      <c r="BG557" s="395"/>
    </row>
    <row r="558" spans="3:59" ht="23.1" customHeight="1"/>
    <row r="559" spans="3:59" ht="23.1" customHeight="1">
      <c r="C559" t="s">
        <v>541</v>
      </c>
    </row>
    <row r="560" spans="3:59" ht="23.1" customHeight="1">
      <c r="C560" s="388"/>
      <c r="D560" s="389"/>
      <c r="E560" s="389"/>
      <c r="F560" s="389"/>
      <c r="G560" s="389"/>
      <c r="H560" s="389"/>
      <c r="I560" s="389"/>
      <c r="J560" s="389"/>
      <c r="K560" s="389"/>
      <c r="L560" s="389"/>
      <c r="M560" s="389"/>
      <c r="N560" s="389"/>
      <c r="O560" s="389"/>
      <c r="P560" s="389"/>
      <c r="Q560" s="389"/>
      <c r="R560" s="389"/>
      <c r="S560" s="389"/>
      <c r="T560" s="389"/>
      <c r="U560" s="389"/>
      <c r="V560" s="389"/>
      <c r="W560" s="389"/>
      <c r="X560" s="389"/>
      <c r="Y560" s="389"/>
      <c r="Z560" s="389"/>
      <c r="AA560" s="389"/>
      <c r="AB560" s="389"/>
      <c r="AC560" s="389"/>
      <c r="AD560" s="389"/>
      <c r="AE560" s="389"/>
      <c r="AF560" s="389"/>
      <c r="AG560" s="389"/>
      <c r="AH560" s="389"/>
      <c r="AI560" s="390"/>
    </row>
    <row r="561" spans="3:59" ht="23.1" customHeight="1">
      <c r="C561" s="391"/>
      <c r="D561" s="392"/>
      <c r="E561" s="392"/>
      <c r="F561" s="392"/>
      <c r="G561" s="392"/>
      <c r="H561" s="392"/>
      <c r="I561" s="392"/>
      <c r="J561" s="392"/>
      <c r="K561" s="392"/>
      <c r="L561" s="392"/>
      <c r="M561" s="392"/>
      <c r="N561" s="392"/>
      <c r="O561" s="392"/>
      <c r="P561" s="392"/>
      <c r="Q561" s="392"/>
      <c r="R561" s="392"/>
      <c r="S561" s="392"/>
      <c r="T561" s="392"/>
      <c r="U561" s="392"/>
      <c r="V561" s="392"/>
      <c r="W561" s="392"/>
      <c r="X561" s="392"/>
      <c r="Y561" s="392"/>
      <c r="Z561" s="392"/>
      <c r="AA561" s="392"/>
      <c r="AB561" s="392"/>
      <c r="AC561" s="392"/>
      <c r="AD561" s="392"/>
      <c r="AE561" s="392"/>
      <c r="AF561" s="392"/>
      <c r="AG561" s="392"/>
      <c r="AH561" s="392"/>
      <c r="AI561" s="393"/>
    </row>
    <row r="562" spans="3:59" ht="23.1" customHeight="1"/>
    <row r="563" spans="3:59" ht="23.1" customHeight="1">
      <c r="C563" s="22" t="s">
        <v>249</v>
      </c>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row>
    <row r="564" spans="3:59" ht="23.1" customHeight="1">
      <c r="AL564" s="395"/>
      <c r="AM564" s="395"/>
      <c r="AN564" s="395"/>
      <c r="AO564" s="395"/>
      <c r="AP564" s="395"/>
      <c r="AQ564" s="395"/>
      <c r="AR564" s="395"/>
      <c r="AS564" s="395"/>
      <c r="AT564" s="395"/>
      <c r="AU564" s="395"/>
      <c r="AV564" s="395"/>
      <c r="AW564" s="395"/>
      <c r="AX564" s="395"/>
      <c r="AY564" s="395"/>
      <c r="AZ564" s="395"/>
      <c r="BA564" s="395"/>
      <c r="BB564" s="395"/>
      <c r="BC564" s="395"/>
      <c r="BD564" s="395"/>
      <c r="BE564" s="395"/>
      <c r="BF564" s="395"/>
      <c r="BG564" s="395"/>
    </row>
    <row r="565" spans="3:59" ht="23.1" customHeight="1">
      <c r="C565" s="54"/>
      <c r="E565" t="s">
        <v>206</v>
      </c>
      <c r="O565" t="s">
        <v>176</v>
      </c>
      <c r="Z565" t="s">
        <v>91</v>
      </c>
      <c r="AL565" s="395"/>
      <c r="AM565" s="395"/>
      <c r="AN565" s="395"/>
      <c r="AO565" s="395"/>
      <c r="AP565" s="395"/>
      <c r="AQ565" s="395"/>
      <c r="AR565" s="395"/>
      <c r="AS565" s="395"/>
      <c r="AT565" s="395"/>
      <c r="AU565" s="395"/>
      <c r="AV565" s="395"/>
      <c r="AW565" s="395"/>
      <c r="AX565" s="395"/>
      <c r="AY565" s="395"/>
      <c r="AZ565" s="395"/>
      <c r="BA565" s="395"/>
      <c r="BB565" s="395"/>
      <c r="BC565" s="395"/>
      <c r="BD565" s="395"/>
      <c r="BE565" s="395"/>
      <c r="BF565" s="395"/>
      <c r="BG565" s="395"/>
    </row>
    <row r="566" spans="3:59" ht="23.1" customHeight="1">
      <c r="E566" t="s">
        <v>59</v>
      </c>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c r="AI566" s="394"/>
      <c r="AL566" s="395"/>
      <c r="AM566" s="395"/>
      <c r="AN566" s="395"/>
      <c r="AO566" s="395"/>
      <c r="AP566" s="395"/>
      <c r="AQ566" s="395"/>
      <c r="AR566" s="395"/>
      <c r="AS566" s="395"/>
      <c r="AT566" s="395"/>
      <c r="AU566" s="395"/>
      <c r="AV566" s="395"/>
      <c r="AW566" s="395"/>
      <c r="AX566" s="395"/>
      <c r="AY566" s="395"/>
      <c r="AZ566" s="395"/>
      <c r="BA566" s="395"/>
      <c r="BB566" s="395"/>
      <c r="BC566" s="395"/>
      <c r="BD566" s="395"/>
      <c r="BE566" s="395"/>
      <c r="BF566" s="395"/>
      <c r="BG566" s="395"/>
    </row>
    <row r="567" spans="3:59" ht="23.1" customHeight="1">
      <c r="AL567" s="395"/>
      <c r="AM567" s="395"/>
      <c r="AN567" s="395"/>
      <c r="AO567" s="395"/>
      <c r="AP567" s="395"/>
      <c r="AQ567" s="395"/>
      <c r="AR567" s="395"/>
      <c r="AS567" s="395"/>
      <c r="AT567" s="395"/>
      <c r="AU567" s="395"/>
      <c r="AV567" s="395"/>
      <c r="AW567" s="395"/>
      <c r="AX567" s="395"/>
      <c r="AY567" s="395"/>
      <c r="AZ567" s="395"/>
      <c r="BA567" s="395"/>
      <c r="BB567" s="395"/>
      <c r="BC567" s="395"/>
      <c r="BD567" s="395"/>
      <c r="BE567" s="395"/>
      <c r="BF567" s="395"/>
      <c r="BG567" s="395"/>
    </row>
    <row r="568" spans="3:59" ht="23.1" customHeight="1">
      <c r="C568" s="22" t="s">
        <v>177</v>
      </c>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L568" s="395"/>
      <c r="AM568" s="395"/>
      <c r="AN568" s="395"/>
      <c r="AO568" s="395"/>
      <c r="AP568" s="395"/>
      <c r="AQ568" s="395"/>
      <c r="AR568" s="395"/>
      <c r="AS568" s="395"/>
      <c r="AT568" s="395"/>
      <c r="AU568" s="395"/>
      <c r="AV568" s="395"/>
      <c r="AW568" s="395"/>
      <c r="AX568" s="395"/>
      <c r="AY568" s="395"/>
      <c r="AZ568" s="395"/>
      <c r="BA568" s="395"/>
      <c r="BB568" s="395"/>
      <c r="BC568" s="395"/>
      <c r="BD568" s="395"/>
      <c r="BE568" s="395"/>
      <c r="BF568" s="395"/>
      <c r="BG568" s="395"/>
    </row>
    <row r="569" spans="3:59" ht="23.1" customHeight="1">
      <c r="AL569" s="395"/>
      <c r="AM569" s="395"/>
      <c r="AN569" s="395"/>
      <c r="AO569" s="395"/>
      <c r="AP569" s="395"/>
      <c r="AQ569" s="395"/>
      <c r="AR569" s="395"/>
      <c r="AS569" s="395"/>
      <c r="AT569" s="395"/>
      <c r="AU569" s="395"/>
      <c r="AV569" s="395"/>
      <c r="AW569" s="395"/>
      <c r="AX569" s="395"/>
      <c r="AY569" s="395"/>
      <c r="AZ569" s="395"/>
      <c r="BA569" s="395"/>
      <c r="BB569" s="395"/>
      <c r="BC569" s="395"/>
      <c r="BD569" s="395"/>
      <c r="BE569" s="395"/>
      <c r="BF569" s="395"/>
      <c r="BG569" s="395"/>
    </row>
    <row r="570" spans="3:59" ht="23.1" customHeight="1">
      <c r="C570" s="413"/>
      <c r="D570" s="413"/>
      <c r="E570" s="413"/>
      <c r="F570" s="413"/>
      <c r="G570" s="413"/>
      <c r="H570" s="413"/>
      <c r="I570" s="413"/>
      <c r="J570" s="413"/>
      <c r="K570" s="413"/>
      <c r="L570" s="413"/>
      <c r="M570" s="413"/>
      <c r="N570" s="413"/>
      <c r="O570" s="413"/>
      <c r="P570" s="413"/>
      <c r="Q570" s="413"/>
      <c r="R570" s="413"/>
      <c r="S570" s="413"/>
      <c r="T570" s="413"/>
      <c r="U570" s="413"/>
      <c r="V570" s="413"/>
      <c r="W570" s="413"/>
      <c r="X570" s="413"/>
      <c r="Y570" s="413"/>
      <c r="Z570" s="413"/>
      <c r="AA570" s="413"/>
      <c r="AB570" s="413"/>
      <c r="AC570" s="413"/>
      <c r="AD570" s="413"/>
      <c r="AE570" s="413"/>
      <c r="AF570" s="413"/>
      <c r="AG570" s="413"/>
      <c r="AH570" s="413"/>
      <c r="AI570" s="413"/>
      <c r="AL570" s="395"/>
      <c r="AM570" s="395"/>
      <c r="AN570" s="395"/>
      <c r="AO570" s="395"/>
      <c r="AP570" s="395"/>
      <c r="AQ570" s="395"/>
      <c r="AR570" s="395"/>
      <c r="AS570" s="395"/>
      <c r="AT570" s="395"/>
      <c r="AU570" s="395"/>
      <c r="AV570" s="395"/>
      <c r="AW570" s="395"/>
      <c r="AX570" s="395"/>
      <c r="AY570" s="395"/>
      <c r="AZ570" s="395"/>
      <c r="BA570" s="395"/>
      <c r="BB570" s="395"/>
      <c r="BC570" s="395"/>
      <c r="BD570" s="395"/>
      <c r="BE570" s="395"/>
      <c r="BF570" s="395"/>
      <c r="BG570" s="395"/>
    </row>
    <row r="571" spans="3:59" ht="23.1" customHeight="1">
      <c r="C571" s="413"/>
      <c r="D571" s="413"/>
      <c r="E571" s="413"/>
      <c r="F571" s="413"/>
      <c r="G571" s="413"/>
      <c r="H571" s="413"/>
      <c r="I571" s="413"/>
      <c r="J571" s="413"/>
      <c r="K571" s="413"/>
      <c r="L571" s="413"/>
      <c r="M571" s="413"/>
      <c r="N571" s="413"/>
      <c r="O571" s="413"/>
      <c r="P571" s="413"/>
      <c r="Q571" s="413"/>
      <c r="R571" s="413"/>
      <c r="S571" s="413"/>
      <c r="T571" s="413"/>
      <c r="U571" s="413"/>
      <c r="V571" s="413"/>
      <c r="W571" s="413"/>
      <c r="X571" s="413"/>
      <c r="Y571" s="413"/>
      <c r="Z571" s="413"/>
      <c r="AA571" s="413"/>
      <c r="AB571" s="413"/>
      <c r="AC571" s="413"/>
      <c r="AD571" s="413"/>
      <c r="AE571" s="413"/>
      <c r="AF571" s="413"/>
      <c r="AG571" s="413"/>
      <c r="AH571" s="413"/>
      <c r="AI571" s="413"/>
      <c r="AL571" s="395"/>
      <c r="AM571" s="395"/>
      <c r="AN571" s="395"/>
      <c r="AO571" s="395"/>
      <c r="AP571" s="395"/>
      <c r="AQ571" s="395"/>
      <c r="AR571" s="395"/>
      <c r="AS571" s="395"/>
      <c r="AT571" s="395"/>
      <c r="AU571" s="395"/>
      <c r="AV571" s="395"/>
      <c r="AW571" s="395"/>
      <c r="AX571" s="395"/>
      <c r="AY571" s="395"/>
      <c r="AZ571" s="395"/>
      <c r="BA571" s="395"/>
      <c r="BB571" s="395"/>
      <c r="BC571" s="395"/>
      <c r="BD571" s="395"/>
      <c r="BE571" s="395"/>
      <c r="BF571" s="395"/>
      <c r="BG571" s="395"/>
    </row>
    <row r="572" spans="3:59" ht="23.1" customHeight="1">
      <c r="C572" s="413"/>
      <c r="D572" s="413"/>
      <c r="E572" s="413"/>
      <c r="F572" s="413"/>
      <c r="G572" s="413"/>
      <c r="H572" s="413"/>
      <c r="I572" s="413"/>
      <c r="J572" s="413"/>
      <c r="K572" s="413"/>
      <c r="L572" s="413"/>
      <c r="M572" s="413"/>
      <c r="N572" s="413"/>
      <c r="O572" s="413"/>
      <c r="P572" s="413"/>
      <c r="Q572" s="413"/>
      <c r="R572" s="413"/>
      <c r="S572" s="413"/>
      <c r="T572" s="413"/>
      <c r="U572" s="413"/>
      <c r="V572" s="413"/>
      <c r="W572" s="413"/>
      <c r="X572" s="413"/>
      <c r="Y572" s="413"/>
      <c r="Z572" s="413"/>
      <c r="AA572" s="413"/>
      <c r="AB572" s="413"/>
      <c r="AC572" s="413"/>
      <c r="AD572" s="413"/>
      <c r="AE572" s="413"/>
      <c r="AF572" s="413"/>
      <c r="AG572" s="413"/>
      <c r="AH572" s="413"/>
      <c r="AI572" s="413"/>
      <c r="AL572" s="395"/>
      <c r="AM572" s="395"/>
      <c r="AN572" s="395"/>
      <c r="AO572" s="395"/>
      <c r="AP572" s="395"/>
      <c r="AQ572" s="395"/>
      <c r="AR572" s="395"/>
      <c r="AS572" s="395"/>
      <c r="AT572" s="395"/>
      <c r="AU572" s="395"/>
      <c r="AV572" s="395"/>
      <c r="AW572" s="395"/>
      <c r="AX572" s="395"/>
      <c r="AY572" s="395"/>
      <c r="AZ572" s="395"/>
      <c r="BA572" s="395"/>
      <c r="BB572" s="395"/>
      <c r="BC572" s="395"/>
      <c r="BD572" s="395"/>
      <c r="BE572" s="395"/>
      <c r="BF572" s="395"/>
      <c r="BG572" s="395"/>
    </row>
    <row r="573" spans="3:59" ht="23.1" customHeight="1">
      <c r="C573" s="413"/>
      <c r="D573" s="413"/>
      <c r="E573" s="413"/>
      <c r="F573" s="413"/>
      <c r="G573" s="413"/>
      <c r="H573" s="413"/>
      <c r="I573" s="413"/>
      <c r="J573" s="413"/>
      <c r="K573" s="413"/>
      <c r="L573" s="413"/>
      <c r="M573" s="413"/>
      <c r="N573" s="413"/>
      <c r="O573" s="413"/>
      <c r="P573" s="413"/>
      <c r="Q573" s="413"/>
      <c r="R573" s="413"/>
      <c r="S573" s="413"/>
      <c r="T573" s="413"/>
      <c r="U573" s="413"/>
      <c r="V573" s="413"/>
      <c r="W573" s="413"/>
      <c r="X573" s="413"/>
      <c r="Y573" s="413"/>
      <c r="Z573" s="413"/>
      <c r="AA573" s="413"/>
      <c r="AB573" s="413"/>
      <c r="AC573" s="413"/>
      <c r="AD573" s="413"/>
      <c r="AE573" s="413"/>
      <c r="AF573" s="413"/>
      <c r="AG573" s="413"/>
      <c r="AH573" s="413"/>
      <c r="AI573" s="413"/>
      <c r="AL573" s="395"/>
      <c r="AM573" s="395"/>
      <c r="AN573" s="395"/>
      <c r="AO573" s="395"/>
      <c r="AP573" s="395"/>
      <c r="AQ573" s="395"/>
      <c r="AR573" s="395"/>
      <c r="AS573" s="395"/>
      <c r="AT573" s="395"/>
      <c r="AU573" s="395"/>
      <c r="AV573" s="395"/>
      <c r="AW573" s="395"/>
      <c r="AX573" s="395"/>
      <c r="AY573" s="395"/>
      <c r="AZ573" s="395"/>
      <c r="BA573" s="395"/>
      <c r="BB573" s="395"/>
      <c r="BC573" s="395"/>
      <c r="BD573" s="395"/>
      <c r="BE573" s="395"/>
      <c r="BF573" s="395"/>
      <c r="BG573" s="395"/>
    </row>
    <row r="574" spans="3:59" ht="23.1" customHeight="1"/>
    <row r="575" spans="3:59" ht="23.1" customHeight="1">
      <c r="C575" s="22" t="s">
        <v>250</v>
      </c>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row>
    <row r="576" spans="3:59" ht="23.1" customHeight="1">
      <c r="AL576" s="395"/>
      <c r="AM576" s="395"/>
      <c r="AN576" s="395"/>
      <c r="AO576" s="395"/>
      <c r="AP576" s="395"/>
      <c r="AQ576" s="395"/>
      <c r="AR576" s="395"/>
      <c r="AS576" s="395"/>
      <c r="AT576" s="395"/>
      <c r="AU576" s="395"/>
      <c r="AV576" s="395"/>
      <c r="AW576" s="395"/>
      <c r="AX576" s="395"/>
      <c r="AY576" s="395"/>
      <c r="AZ576" s="395"/>
      <c r="BA576" s="395"/>
      <c r="BB576" s="395"/>
      <c r="BC576" s="395"/>
      <c r="BD576" s="395"/>
      <c r="BE576" s="395"/>
      <c r="BF576" s="395"/>
      <c r="BG576" s="395"/>
    </row>
    <row r="577" spans="2:59" ht="23.1" customHeight="1">
      <c r="C577" s="54"/>
      <c r="E577" t="s">
        <v>432</v>
      </c>
      <c r="N577" t="s">
        <v>207</v>
      </c>
      <c r="AL577" s="395"/>
      <c r="AM577" s="395"/>
      <c r="AN577" s="395"/>
      <c r="AO577" s="395"/>
      <c r="AP577" s="395"/>
      <c r="AQ577" s="395"/>
      <c r="AR577" s="395"/>
      <c r="AS577" s="395"/>
      <c r="AT577" s="395"/>
      <c r="AU577" s="395"/>
      <c r="AV577" s="395"/>
      <c r="AW577" s="395"/>
      <c r="AX577" s="395"/>
      <c r="AY577" s="395"/>
      <c r="AZ577" s="395"/>
      <c r="BA577" s="395"/>
      <c r="BB577" s="395"/>
      <c r="BC577" s="395"/>
      <c r="BD577" s="395"/>
      <c r="BE577" s="395"/>
      <c r="BF577" s="395"/>
      <c r="BG577" s="395"/>
    </row>
    <row r="578" spans="2:59" ht="23.1" customHeight="1">
      <c r="E578" t="s">
        <v>94</v>
      </c>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c r="AI578" s="394"/>
      <c r="AL578" s="395"/>
      <c r="AM578" s="395"/>
      <c r="AN578" s="395"/>
      <c r="AO578" s="395"/>
      <c r="AP578" s="395"/>
      <c r="AQ578" s="395"/>
      <c r="AR578" s="395"/>
      <c r="AS578" s="395"/>
      <c r="AT578" s="395"/>
      <c r="AU578" s="395"/>
      <c r="AV578" s="395"/>
      <c r="AW578" s="395"/>
      <c r="AX578" s="395"/>
      <c r="AY578" s="395"/>
      <c r="AZ578" s="395"/>
      <c r="BA578" s="395"/>
      <c r="BB578" s="395"/>
      <c r="BC578" s="395"/>
      <c r="BD578" s="395"/>
      <c r="BE578" s="395"/>
      <c r="BF578" s="395"/>
      <c r="BG578" s="395"/>
    </row>
    <row r="579" spans="2:59" ht="23.1" customHeight="1">
      <c r="AL579" s="395"/>
      <c r="AM579" s="395"/>
      <c r="AN579" s="395"/>
      <c r="AO579" s="395"/>
      <c r="AP579" s="395"/>
      <c r="AQ579" s="395"/>
      <c r="AR579" s="395"/>
      <c r="AS579" s="395"/>
      <c r="AT579" s="395"/>
      <c r="AU579" s="395"/>
      <c r="AV579" s="395"/>
      <c r="AW579" s="395"/>
      <c r="AX579" s="395"/>
      <c r="AY579" s="395"/>
      <c r="AZ579" s="395"/>
      <c r="BA579" s="395"/>
      <c r="BB579" s="395"/>
      <c r="BC579" s="395"/>
      <c r="BD579" s="395"/>
      <c r="BE579" s="395"/>
      <c r="BF579" s="395"/>
      <c r="BG579" s="395"/>
    </row>
    <row r="580" spans="2:59" ht="23.1" customHeight="1">
      <c r="C580" s="22" t="s">
        <v>251</v>
      </c>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L580" s="395"/>
      <c r="AM580" s="395"/>
      <c r="AN580" s="395"/>
      <c r="AO580" s="395"/>
      <c r="AP580" s="395"/>
      <c r="AQ580" s="395"/>
      <c r="AR580" s="395"/>
      <c r="AS580" s="395"/>
      <c r="AT580" s="395"/>
      <c r="AU580" s="395"/>
      <c r="AV580" s="395"/>
      <c r="AW580" s="395"/>
      <c r="AX580" s="395"/>
      <c r="AY580" s="395"/>
      <c r="AZ580" s="395"/>
      <c r="BA580" s="395"/>
      <c r="BB580" s="395"/>
      <c r="BC580" s="395"/>
      <c r="BD580" s="395"/>
      <c r="BE580" s="395"/>
      <c r="BF580" s="395"/>
      <c r="BG580" s="395"/>
    </row>
    <row r="581" spans="2:59" ht="23.1" customHeight="1">
      <c r="AL581" s="395"/>
      <c r="AM581" s="395"/>
      <c r="AN581" s="395"/>
      <c r="AO581" s="395"/>
      <c r="AP581" s="395"/>
      <c r="AQ581" s="395"/>
      <c r="AR581" s="395"/>
      <c r="AS581" s="395"/>
      <c r="AT581" s="395"/>
      <c r="AU581" s="395"/>
      <c r="AV581" s="395"/>
      <c r="AW581" s="395"/>
      <c r="AX581" s="395"/>
      <c r="AY581" s="395"/>
      <c r="AZ581" s="395"/>
      <c r="BA581" s="395"/>
      <c r="BB581" s="395"/>
      <c r="BC581" s="395"/>
      <c r="BD581" s="395"/>
      <c r="BE581" s="395"/>
      <c r="BF581" s="395"/>
      <c r="BG581" s="395"/>
    </row>
    <row r="582" spans="2:59" ht="23.1" customHeight="1">
      <c r="C582" s="54"/>
      <c r="E582" t="s">
        <v>178</v>
      </c>
      <c r="P582" t="s">
        <v>179</v>
      </c>
      <c r="AL582" s="395"/>
      <c r="AM582" s="395"/>
      <c r="AN582" s="395"/>
      <c r="AO582" s="395"/>
      <c r="AP582" s="395"/>
      <c r="AQ582" s="395"/>
      <c r="AR582" s="395"/>
      <c r="AS582" s="395"/>
      <c r="AT582" s="395"/>
      <c r="AU582" s="395"/>
      <c r="AV582" s="395"/>
      <c r="AW582" s="395"/>
      <c r="AX582" s="395"/>
      <c r="AY582" s="395"/>
      <c r="AZ582" s="395"/>
      <c r="BA582" s="395"/>
      <c r="BB582" s="395"/>
      <c r="BC582" s="395"/>
      <c r="BD582" s="395"/>
      <c r="BE582" s="395"/>
      <c r="BF582" s="395"/>
      <c r="BG582" s="395"/>
    </row>
    <row r="583" spans="2:59" ht="23.1" customHeight="1">
      <c r="E583" t="s">
        <v>180</v>
      </c>
      <c r="P583" t="s">
        <v>208</v>
      </c>
      <c r="AL583" s="395"/>
      <c r="AM583" s="395"/>
      <c r="AN583" s="395"/>
      <c r="AO583" s="395"/>
      <c r="AP583" s="395"/>
      <c r="AQ583" s="395"/>
      <c r="AR583" s="395"/>
      <c r="AS583" s="395"/>
      <c r="AT583" s="395"/>
      <c r="AU583" s="395"/>
      <c r="AV583" s="395"/>
      <c r="AW583" s="395"/>
      <c r="AX583" s="395"/>
      <c r="AY583" s="395"/>
      <c r="AZ583" s="395"/>
      <c r="BA583" s="395"/>
      <c r="BB583" s="395"/>
      <c r="BC583" s="395"/>
      <c r="BD583" s="395"/>
      <c r="BE583" s="395"/>
      <c r="BF583" s="395"/>
      <c r="BG583" s="395"/>
    </row>
    <row r="584" spans="2:59" ht="23.1" customHeight="1">
      <c r="E584" t="s">
        <v>181</v>
      </c>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c r="AI584" s="394"/>
      <c r="AL584" s="395"/>
      <c r="AM584" s="395"/>
      <c r="AN584" s="395"/>
      <c r="AO584" s="395"/>
      <c r="AP584" s="395"/>
      <c r="AQ584" s="395"/>
      <c r="AR584" s="395"/>
      <c r="AS584" s="395"/>
      <c r="AT584" s="395"/>
      <c r="AU584" s="395"/>
      <c r="AV584" s="395"/>
      <c r="AW584" s="395"/>
      <c r="AX584" s="395"/>
      <c r="AY584" s="395"/>
      <c r="AZ584" s="395"/>
      <c r="BA584" s="395"/>
      <c r="BB584" s="395"/>
      <c r="BC584" s="395"/>
      <c r="BD584" s="395"/>
      <c r="BE584" s="395"/>
      <c r="BF584" s="395"/>
      <c r="BG584" s="395"/>
    </row>
    <row r="585" spans="2:59" ht="23.1" customHeight="1"/>
    <row r="586" spans="2:59" ht="23.1" customHeight="1"/>
    <row r="587" spans="2:59" ht="23.1" customHeight="1">
      <c r="B587" s="197" t="s">
        <v>182</v>
      </c>
      <c r="C587" s="197"/>
      <c r="D587" s="6" t="s">
        <v>183</v>
      </c>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row>
    <row r="588" spans="2:59" ht="23.1" customHeight="1"/>
    <row r="589" spans="2:59" ht="23.1" customHeight="1">
      <c r="C589" s="22" t="s">
        <v>433</v>
      </c>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row>
    <row r="590" spans="2:59" ht="23.1" customHeight="1">
      <c r="AL590" s="395"/>
      <c r="AM590" s="395"/>
      <c r="AN590" s="395"/>
      <c r="AO590" s="395"/>
      <c r="AP590" s="395"/>
      <c r="AQ590" s="395"/>
      <c r="AR590" s="395"/>
      <c r="AS590" s="395"/>
      <c r="AT590" s="395"/>
      <c r="AU590" s="395"/>
      <c r="AV590" s="395"/>
      <c r="AW590" s="395"/>
      <c r="AX590" s="395"/>
      <c r="AY590" s="395"/>
      <c r="AZ590" s="395"/>
      <c r="BA590" s="395"/>
      <c r="BB590" s="395"/>
      <c r="BC590" s="395"/>
      <c r="BD590" s="395"/>
      <c r="BE590" s="395"/>
      <c r="BF590" s="395"/>
      <c r="BG590" s="395"/>
    </row>
    <row r="591" spans="2:59" ht="23.1" customHeight="1">
      <c r="C591" s="54"/>
      <c r="E591" t="s">
        <v>58</v>
      </c>
      <c r="K591" t="s">
        <v>77</v>
      </c>
      <c r="Q591" t="s">
        <v>91</v>
      </c>
      <c r="AL591" s="395"/>
      <c r="AM591" s="395"/>
      <c r="AN591" s="395"/>
      <c r="AO591" s="395"/>
      <c r="AP591" s="395"/>
      <c r="AQ591" s="395"/>
      <c r="AR591" s="395"/>
      <c r="AS591" s="395"/>
      <c r="AT591" s="395"/>
      <c r="AU591" s="395"/>
      <c r="AV591" s="395"/>
      <c r="AW591" s="395"/>
      <c r="AX591" s="395"/>
      <c r="AY591" s="395"/>
      <c r="AZ591" s="395"/>
      <c r="BA591" s="395"/>
      <c r="BB591" s="395"/>
      <c r="BC591" s="395"/>
      <c r="BD591" s="395"/>
      <c r="BE591" s="395"/>
      <c r="BF591" s="395"/>
      <c r="BG591" s="395"/>
    </row>
    <row r="592" spans="2:59" ht="23.1" customHeight="1">
      <c r="E592" t="s">
        <v>59</v>
      </c>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c r="AI592" s="394"/>
      <c r="AL592" s="395"/>
      <c r="AM592" s="395"/>
      <c r="AN592" s="395"/>
      <c r="AO592" s="395"/>
      <c r="AP592" s="395"/>
      <c r="AQ592" s="395"/>
      <c r="AR592" s="395"/>
      <c r="AS592" s="395"/>
      <c r="AT592" s="395"/>
      <c r="AU592" s="395"/>
      <c r="AV592" s="395"/>
      <c r="AW592" s="395"/>
      <c r="AX592" s="395"/>
      <c r="AY592" s="395"/>
      <c r="AZ592" s="395"/>
      <c r="BA592" s="395"/>
      <c r="BB592" s="395"/>
      <c r="BC592" s="395"/>
      <c r="BD592" s="395"/>
      <c r="BE592" s="395"/>
      <c r="BF592" s="395"/>
      <c r="BG592" s="395"/>
    </row>
    <row r="593" spans="3:59" ht="23.1" customHeight="1">
      <c r="AL593" s="395"/>
      <c r="AM593" s="395"/>
      <c r="AN593" s="395"/>
      <c r="AO593" s="395"/>
      <c r="AP593" s="395"/>
      <c r="AQ593" s="395"/>
      <c r="AR593" s="395"/>
      <c r="AS593" s="395"/>
      <c r="AT593" s="395"/>
      <c r="AU593" s="395"/>
      <c r="AV593" s="395"/>
      <c r="AW593" s="395"/>
      <c r="AX593" s="395"/>
      <c r="AY593" s="395"/>
      <c r="AZ593" s="395"/>
      <c r="BA593" s="395"/>
      <c r="BB593" s="395"/>
      <c r="BC593" s="395"/>
      <c r="BD593" s="395"/>
      <c r="BE593" s="395"/>
      <c r="BF593" s="395"/>
      <c r="BG593" s="395"/>
    </row>
    <row r="594" spans="3:59" ht="23.1" customHeight="1">
      <c r="C594" s="22" t="s">
        <v>184</v>
      </c>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L594" s="395"/>
      <c r="AM594" s="395"/>
      <c r="AN594" s="395"/>
      <c r="AO594" s="395"/>
      <c r="AP594" s="395"/>
      <c r="AQ594" s="395"/>
      <c r="AR594" s="395"/>
      <c r="AS594" s="395"/>
      <c r="AT594" s="395"/>
      <c r="AU594" s="395"/>
      <c r="AV594" s="395"/>
      <c r="AW594" s="395"/>
      <c r="AX594" s="395"/>
      <c r="AY594" s="395"/>
      <c r="AZ594" s="395"/>
      <c r="BA594" s="395"/>
      <c r="BB594" s="395"/>
      <c r="BC594" s="395"/>
      <c r="BD594" s="395"/>
      <c r="BE594" s="395"/>
      <c r="BF594" s="395"/>
      <c r="BG594" s="395"/>
    </row>
    <row r="595" spans="3:59" ht="23.1" customHeight="1">
      <c r="AL595" s="395"/>
      <c r="AM595" s="395"/>
      <c r="AN595" s="395"/>
      <c r="AO595" s="395"/>
      <c r="AP595" s="395"/>
      <c r="AQ595" s="395"/>
      <c r="AR595" s="395"/>
      <c r="AS595" s="395"/>
      <c r="AT595" s="395"/>
      <c r="AU595" s="395"/>
      <c r="AV595" s="395"/>
      <c r="AW595" s="395"/>
      <c r="AX595" s="395"/>
      <c r="AY595" s="395"/>
      <c r="AZ595" s="395"/>
      <c r="BA595" s="395"/>
      <c r="BB595" s="395"/>
      <c r="BC595" s="395"/>
      <c r="BD595" s="395"/>
      <c r="BE595" s="395"/>
      <c r="BF595" s="395"/>
      <c r="BG595" s="395"/>
    </row>
    <row r="596" spans="3:59" ht="23.1" customHeight="1">
      <c r="C596" s="413"/>
      <c r="D596" s="413"/>
      <c r="E596" s="413"/>
      <c r="F596" s="413"/>
      <c r="G596" s="413"/>
      <c r="H596" s="413"/>
      <c r="I596" s="413"/>
      <c r="J596" s="413"/>
      <c r="K596" s="413"/>
      <c r="L596" s="413"/>
      <c r="M596" s="413"/>
      <c r="N596" s="413"/>
      <c r="O596" s="413"/>
      <c r="P596" s="413"/>
      <c r="Q596" s="413"/>
      <c r="R596" s="413"/>
      <c r="S596" s="413"/>
      <c r="T596" s="413"/>
      <c r="U596" s="413"/>
      <c r="V596" s="413"/>
      <c r="W596" s="413"/>
      <c r="X596" s="413"/>
      <c r="Y596" s="413"/>
      <c r="Z596" s="413"/>
      <c r="AA596" s="413"/>
      <c r="AB596" s="413"/>
      <c r="AC596" s="413"/>
      <c r="AD596" s="413"/>
      <c r="AE596" s="413"/>
      <c r="AF596" s="413"/>
      <c r="AG596" s="413"/>
      <c r="AH596" s="413"/>
      <c r="AI596" s="413"/>
      <c r="AL596" s="395"/>
      <c r="AM596" s="395"/>
      <c r="AN596" s="395"/>
      <c r="AO596" s="395"/>
      <c r="AP596" s="395"/>
      <c r="AQ596" s="395"/>
      <c r="AR596" s="395"/>
      <c r="AS596" s="395"/>
      <c r="AT596" s="395"/>
      <c r="AU596" s="395"/>
      <c r="AV596" s="395"/>
      <c r="AW596" s="395"/>
      <c r="AX596" s="395"/>
      <c r="AY596" s="395"/>
      <c r="AZ596" s="395"/>
      <c r="BA596" s="395"/>
      <c r="BB596" s="395"/>
      <c r="BC596" s="395"/>
      <c r="BD596" s="395"/>
      <c r="BE596" s="395"/>
      <c r="BF596" s="395"/>
      <c r="BG596" s="395"/>
    </row>
    <row r="597" spans="3:59" ht="23.1" customHeight="1">
      <c r="C597" s="413"/>
      <c r="D597" s="413"/>
      <c r="E597" s="413"/>
      <c r="F597" s="413"/>
      <c r="G597" s="413"/>
      <c r="H597" s="413"/>
      <c r="I597" s="413"/>
      <c r="J597" s="413"/>
      <c r="K597" s="413"/>
      <c r="L597" s="413"/>
      <c r="M597" s="413"/>
      <c r="N597" s="413"/>
      <c r="O597" s="413"/>
      <c r="P597" s="413"/>
      <c r="Q597" s="413"/>
      <c r="R597" s="413"/>
      <c r="S597" s="413"/>
      <c r="T597" s="413"/>
      <c r="U597" s="413"/>
      <c r="V597" s="413"/>
      <c r="W597" s="413"/>
      <c r="X597" s="413"/>
      <c r="Y597" s="413"/>
      <c r="Z597" s="413"/>
      <c r="AA597" s="413"/>
      <c r="AB597" s="413"/>
      <c r="AC597" s="413"/>
      <c r="AD597" s="413"/>
      <c r="AE597" s="413"/>
      <c r="AF597" s="413"/>
      <c r="AG597" s="413"/>
      <c r="AH597" s="413"/>
      <c r="AI597" s="413"/>
      <c r="AL597" s="395"/>
      <c r="AM597" s="395"/>
      <c r="AN597" s="395"/>
      <c r="AO597" s="395"/>
      <c r="AP597" s="395"/>
      <c r="AQ597" s="395"/>
      <c r="AR597" s="395"/>
      <c r="AS597" s="395"/>
      <c r="AT597" s="395"/>
      <c r="AU597" s="395"/>
      <c r="AV597" s="395"/>
      <c r="AW597" s="395"/>
      <c r="AX597" s="395"/>
      <c r="AY597" s="395"/>
      <c r="AZ597" s="395"/>
      <c r="BA597" s="395"/>
      <c r="BB597" s="395"/>
      <c r="BC597" s="395"/>
      <c r="BD597" s="395"/>
      <c r="BE597" s="395"/>
      <c r="BF597" s="395"/>
      <c r="BG597" s="395"/>
    </row>
    <row r="598" spans="3:59" ht="23.1" customHeight="1">
      <c r="C598" s="413"/>
      <c r="D598" s="413"/>
      <c r="E598" s="413"/>
      <c r="F598" s="413"/>
      <c r="G598" s="413"/>
      <c r="H598" s="413"/>
      <c r="I598" s="413"/>
      <c r="J598" s="413"/>
      <c r="K598" s="413"/>
      <c r="L598" s="413"/>
      <c r="M598" s="413"/>
      <c r="N598" s="413"/>
      <c r="O598" s="413"/>
      <c r="P598" s="413"/>
      <c r="Q598" s="413"/>
      <c r="R598" s="413"/>
      <c r="S598" s="413"/>
      <c r="T598" s="413"/>
      <c r="U598" s="413"/>
      <c r="V598" s="413"/>
      <c r="W598" s="413"/>
      <c r="X598" s="413"/>
      <c r="Y598" s="413"/>
      <c r="Z598" s="413"/>
      <c r="AA598" s="413"/>
      <c r="AB598" s="413"/>
      <c r="AC598" s="413"/>
      <c r="AD598" s="413"/>
      <c r="AE598" s="413"/>
      <c r="AF598" s="413"/>
      <c r="AG598" s="413"/>
      <c r="AH598" s="413"/>
      <c r="AI598" s="413"/>
      <c r="AL598" s="395"/>
      <c r="AM598" s="395"/>
      <c r="AN598" s="395"/>
      <c r="AO598" s="395"/>
      <c r="AP598" s="395"/>
      <c r="AQ598" s="395"/>
      <c r="AR598" s="395"/>
      <c r="AS598" s="395"/>
      <c r="AT598" s="395"/>
      <c r="AU598" s="395"/>
      <c r="AV598" s="395"/>
      <c r="AW598" s="395"/>
      <c r="AX598" s="395"/>
      <c r="AY598" s="395"/>
      <c r="AZ598" s="395"/>
      <c r="BA598" s="395"/>
      <c r="BB598" s="395"/>
      <c r="BC598" s="395"/>
      <c r="BD598" s="395"/>
      <c r="BE598" s="395"/>
      <c r="BF598" s="395"/>
      <c r="BG598" s="395"/>
    </row>
    <row r="599" spans="3:59" ht="23.1" customHeight="1"/>
    <row r="600" spans="3:59" ht="23.1" customHeight="1">
      <c r="C600" s="22" t="s">
        <v>185</v>
      </c>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row>
    <row r="601" spans="3:59" ht="23.1" customHeight="1">
      <c r="AL601" s="395"/>
      <c r="AM601" s="395"/>
      <c r="AN601" s="395"/>
      <c r="AO601" s="395"/>
      <c r="AP601" s="395"/>
      <c r="AQ601" s="395"/>
      <c r="AR601" s="395"/>
      <c r="AS601" s="395"/>
      <c r="AT601" s="395"/>
      <c r="AU601" s="395"/>
      <c r="AV601" s="395"/>
      <c r="AW601" s="395"/>
      <c r="AX601" s="395"/>
      <c r="AY601" s="395"/>
      <c r="AZ601" s="395"/>
      <c r="BA601" s="395"/>
      <c r="BB601" s="395"/>
      <c r="BC601" s="395"/>
      <c r="BD601" s="395"/>
      <c r="BE601" s="395"/>
      <c r="BF601" s="395"/>
      <c r="BG601" s="395"/>
    </row>
    <row r="602" spans="3:59" ht="23.1" customHeight="1">
      <c r="C602" s="53"/>
      <c r="D602" t="s">
        <v>186</v>
      </c>
      <c r="M602" s="53"/>
      <c r="N602" t="s">
        <v>188</v>
      </c>
      <c r="U602" s="53"/>
      <c r="V602" t="s">
        <v>187</v>
      </c>
      <c r="AB602" s="53"/>
      <c r="AC602" t="s">
        <v>189</v>
      </c>
      <c r="AL602" s="395"/>
      <c r="AM602" s="395"/>
      <c r="AN602" s="395"/>
      <c r="AO602" s="395"/>
      <c r="AP602" s="395"/>
      <c r="AQ602" s="395"/>
      <c r="AR602" s="395"/>
      <c r="AS602" s="395"/>
      <c r="AT602" s="395"/>
      <c r="AU602" s="395"/>
      <c r="AV602" s="395"/>
      <c r="AW602" s="395"/>
      <c r="AX602" s="395"/>
      <c r="AY602" s="395"/>
      <c r="AZ602" s="395"/>
      <c r="BA602" s="395"/>
      <c r="BB602" s="395"/>
      <c r="BC602" s="395"/>
      <c r="BD602" s="395"/>
      <c r="BE602" s="395"/>
      <c r="BF602" s="395"/>
      <c r="BG602" s="395"/>
    </row>
    <row r="603" spans="3:59" ht="23.1" customHeight="1">
      <c r="C603" s="53"/>
      <c r="D603" t="s">
        <v>190</v>
      </c>
      <c r="M603" s="53"/>
      <c r="N603" t="s">
        <v>191</v>
      </c>
      <c r="U603" s="53"/>
      <c r="V603" t="s">
        <v>192</v>
      </c>
      <c r="AL603" s="395"/>
      <c r="AM603" s="395"/>
      <c r="AN603" s="395"/>
      <c r="AO603" s="395"/>
      <c r="AP603" s="395"/>
      <c r="AQ603" s="395"/>
      <c r="AR603" s="395"/>
      <c r="AS603" s="395"/>
      <c r="AT603" s="395"/>
      <c r="AU603" s="395"/>
      <c r="AV603" s="395"/>
      <c r="AW603" s="395"/>
      <c r="AX603" s="395"/>
      <c r="AY603" s="395"/>
      <c r="AZ603" s="395"/>
      <c r="BA603" s="395"/>
      <c r="BB603" s="395"/>
      <c r="BC603" s="395"/>
      <c r="BD603" s="395"/>
      <c r="BE603" s="395"/>
      <c r="BF603" s="395"/>
      <c r="BG603" s="395"/>
    </row>
    <row r="604" spans="3:59" ht="23.1" customHeight="1">
      <c r="C604" s="53"/>
      <c r="D604" t="s">
        <v>193</v>
      </c>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c r="AI604" s="394"/>
      <c r="AL604" s="395"/>
      <c r="AM604" s="395"/>
      <c r="AN604" s="395"/>
      <c r="AO604" s="395"/>
      <c r="AP604" s="395"/>
      <c r="AQ604" s="395"/>
      <c r="AR604" s="395"/>
      <c r="AS604" s="395"/>
      <c r="AT604" s="395"/>
      <c r="AU604" s="395"/>
      <c r="AV604" s="395"/>
      <c r="AW604" s="395"/>
      <c r="AX604" s="395"/>
      <c r="AY604" s="395"/>
      <c r="AZ604" s="395"/>
      <c r="BA604" s="395"/>
      <c r="BB604" s="395"/>
      <c r="BC604" s="395"/>
      <c r="BD604" s="395"/>
      <c r="BE604" s="395"/>
      <c r="BF604" s="395"/>
      <c r="BG604" s="395"/>
    </row>
    <row r="605" spans="3:59" ht="23.1" customHeight="1"/>
    <row r="606" spans="3:59" ht="23.1" customHeight="1">
      <c r="C606" s="22" t="s">
        <v>434</v>
      </c>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row>
    <row r="607" spans="3:59" ht="23.1" customHeight="1">
      <c r="AL607" s="395"/>
      <c r="AM607" s="395"/>
      <c r="AN607" s="395"/>
      <c r="AO607" s="395"/>
      <c r="AP607" s="395"/>
      <c r="AQ607" s="395"/>
      <c r="AR607" s="395"/>
      <c r="AS607" s="395"/>
      <c r="AT607" s="395"/>
      <c r="AU607" s="395"/>
      <c r="AV607" s="395"/>
      <c r="AW607" s="395"/>
      <c r="AX607" s="395"/>
      <c r="AY607" s="395"/>
      <c r="AZ607" s="395"/>
      <c r="BA607" s="395"/>
      <c r="BB607" s="395"/>
      <c r="BC607" s="395"/>
      <c r="BD607" s="395"/>
      <c r="BE607" s="395"/>
      <c r="BF607" s="395"/>
      <c r="BG607" s="395"/>
    </row>
    <row r="608" spans="3:59" ht="23.1" customHeight="1">
      <c r="C608" s="54"/>
      <c r="E608" t="s">
        <v>196</v>
      </c>
      <c r="J608" t="s">
        <v>194</v>
      </c>
      <c r="T608" t="s">
        <v>195</v>
      </c>
      <c r="AL608" s="395"/>
      <c r="AM608" s="395"/>
      <c r="AN608" s="395"/>
      <c r="AO608" s="395"/>
      <c r="AP608" s="395"/>
      <c r="AQ608" s="395"/>
      <c r="AR608" s="395"/>
      <c r="AS608" s="395"/>
      <c r="AT608" s="395"/>
      <c r="AU608" s="395"/>
      <c r="AV608" s="395"/>
      <c r="AW608" s="395"/>
      <c r="AX608" s="395"/>
      <c r="AY608" s="395"/>
      <c r="AZ608" s="395"/>
      <c r="BA608" s="395"/>
      <c r="BB608" s="395"/>
      <c r="BC608" s="395"/>
      <c r="BD608" s="395"/>
      <c r="BE608" s="395"/>
      <c r="BF608" s="395"/>
      <c r="BG608" s="395"/>
    </row>
    <row r="609" spans="3:59" ht="23.1" customHeight="1">
      <c r="E609" t="s">
        <v>59</v>
      </c>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c r="AI609" s="394"/>
      <c r="AL609" s="395"/>
      <c r="AM609" s="395"/>
      <c r="AN609" s="395"/>
      <c r="AO609" s="395"/>
      <c r="AP609" s="395"/>
      <c r="AQ609" s="395"/>
      <c r="AR609" s="395"/>
      <c r="AS609" s="395"/>
      <c r="AT609" s="395"/>
      <c r="AU609" s="395"/>
      <c r="AV609" s="395"/>
      <c r="AW609" s="395"/>
      <c r="AX609" s="395"/>
      <c r="AY609" s="395"/>
      <c r="AZ609" s="395"/>
      <c r="BA609" s="395"/>
      <c r="BB609" s="395"/>
      <c r="BC609" s="395"/>
      <c r="BD609" s="395"/>
      <c r="BE609" s="395"/>
      <c r="BF609" s="395"/>
      <c r="BG609" s="395"/>
    </row>
    <row r="610" spans="3:59" ht="23.1" customHeight="1">
      <c r="AL610" s="395"/>
      <c r="AM610" s="395"/>
      <c r="AN610" s="395"/>
      <c r="AO610" s="395"/>
      <c r="AP610" s="395"/>
      <c r="AQ610" s="395"/>
      <c r="AR610" s="395"/>
      <c r="AS610" s="395"/>
      <c r="AT610" s="395"/>
      <c r="AU610" s="395"/>
      <c r="AV610" s="395"/>
      <c r="AW610" s="395"/>
      <c r="AX610" s="395"/>
      <c r="AY610" s="395"/>
      <c r="AZ610" s="395"/>
      <c r="BA610" s="395"/>
      <c r="BB610" s="395"/>
      <c r="BC610" s="395"/>
      <c r="BD610" s="395"/>
      <c r="BE610" s="395"/>
      <c r="BF610" s="395"/>
      <c r="BG610" s="395"/>
    </row>
    <row r="611" spans="3:59" ht="23.1" customHeight="1">
      <c r="C611" s="22" t="s">
        <v>252</v>
      </c>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L611" s="395"/>
      <c r="AM611" s="395"/>
      <c r="AN611" s="395"/>
      <c r="AO611" s="395"/>
      <c r="AP611" s="395"/>
      <c r="AQ611" s="395"/>
      <c r="AR611" s="395"/>
      <c r="AS611" s="395"/>
      <c r="AT611" s="395"/>
      <c r="AU611" s="395"/>
      <c r="AV611" s="395"/>
      <c r="AW611" s="395"/>
      <c r="AX611" s="395"/>
      <c r="AY611" s="395"/>
      <c r="AZ611" s="395"/>
      <c r="BA611" s="395"/>
      <c r="BB611" s="395"/>
      <c r="BC611" s="395"/>
      <c r="BD611" s="395"/>
      <c r="BE611" s="395"/>
      <c r="BF611" s="395"/>
      <c r="BG611" s="395"/>
    </row>
    <row r="612" spans="3:59" ht="23.1" customHeight="1">
      <c r="AL612" s="395"/>
      <c r="AM612" s="395"/>
      <c r="AN612" s="395"/>
      <c r="AO612" s="395"/>
      <c r="AP612" s="395"/>
      <c r="AQ612" s="395"/>
      <c r="AR612" s="395"/>
      <c r="AS612" s="395"/>
      <c r="AT612" s="395"/>
      <c r="AU612" s="395"/>
      <c r="AV612" s="395"/>
      <c r="AW612" s="395"/>
      <c r="AX612" s="395"/>
      <c r="AY612" s="395"/>
      <c r="AZ612" s="395"/>
      <c r="BA612" s="395"/>
      <c r="BB612" s="395"/>
      <c r="BC612" s="395"/>
      <c r="BD612" s="395"/>
      <c r="BE612" s="395"/>
      <c r="BF612" s="395"/>
      <c r="BG612" s="395"/>
    </row>
    <row r="613" spans="3:59" ht="23.1" customHeight="1">
      <c r="C613" s="54"/>
      <c r="E613" t="s">
        <v>209</v>
      </c>
      <c r="L613" t="s">
        <v>210</v>
      </c>
      <c r="U613" t="s">
        <v>261</v>
      </c>
      <c r="AL613" s="395"/>
      <c r="AM613" s="395"/>
      <c r="AN613" s="395"/>
      <c r="AO613" s="395"/>
      <c r="AP613" s="395"/>
      <c r="AQ613" s="395"/>
      <c r="AR613" s="395"/>
      <c r="AS613" s="395"/>
      <c r="AT613" s="395"/>
      <c r="AU613" s="395"/>
      <c r="AV613" s="395"/>
      <c r="AW613" s="395"/>
      <c r="AX613" s="395"/>
      <c r="AY613" s="395"/>
      <c r="AZ613" s="395"/>
      <c r="BA613" s="395"/>
      <c r="BB613" s="395"/>
      <c r="BC613" s="395"/>
      <c r="BD613" s="395"/>
      <c r="BE613" s="395"/>
      <c r="BF613" s="395"/>
      <c r="BG613" s="395"/>
    </row>
    <row r="614" spans="3:59" ht="23.1" customHeight="1">
      <c r="E614" t="s">
        <v>59</v>
      </c>
      <c r="H614" s="402"/>
      <c r="I614" s="403"/>
      <c r="J614" s="403"/>
      <c r="K614" s="403"/>
      <c r="L614" s="403"/>
      <c r="M614" s="403"/>
      <c r="N614" s="403"/>
      <c r="O614" s="403"/>
      <c r="P614" s="403"/>
      <c r="Q614" s="403"/>
      <c r="R614" s="403"/>
      <c r="S614" s="403"/>
      <c r="T614" s="403"/>
      <c r="U614" s="403"/>
      <c r="V614" s="403"/>
      <c r="W614" s="403"/>
      <c r="X614" s="403"/>
      <c r="Y614" s="403"/>
      <c r="Z614" s="403"/>
      <c r="AA614" s="403"/>
      <c r="AB614" s="403"/>
      <c r="AC614" s="403"/>
      <c r="AD614" s="403"/>
      <c r="AE614" s="403"/>
      <c r="AF614" s="403"/>
      <c r="AG614" s="403"/>
      <c r="AH614" s="403"/>
      <c r="AI614" s="404"/>
      <c r="AL614" s="395"/>
      <c r="AM614" s="395"/>
      <c r="AN614" s="395"/>
      <c r="AO614" s="395"/>
      <c r="AP614" s="395"/>
      <c r="AQ614" s="395"/>
      <c r="AR614" s="395"/>
      <c r="AS614" s="395"/>
      <c r="AT614" s="395"/>
      <c r="AU614" s="395"/>
      <c r="AV614" s="395"/>
      <c r="AW614" s="395"/>
      <c r="AX614" s="395"/>
      <c r="AY614" s="395"/>
      <c r="AZ614" s="395"/>
      <c r="BA614" s="395"/>
      <c r="BB614" s="395"/>
      <c r="BC614" s="395"/>
      <c r="BD614" s="395"/>
      <c r="BE614" s="395"/>
      <c r="BF614" s="395"/>
      <c r="BG614" s="395"/>
    </row>
    <row r="615" spans="3:59" ht="23.1" customHeight="1"/>
    <row r="616" spans="3:59" ht="23.1" customHeight="1">
      <c r="C616" s="22" t="s">
        <v>435</v>
      </c>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row>
    <row r="617" spans="3:59" ht="23.1" customHeight="1">
      <c r="AL617" s="395"/>
      <c r="AM617" s="395"/>
      <c r="AN617" s="395"/>
      <c r="AO617" s="395"/>
      <c r="AP617" s="395"/>
      <c r="AQ617" s="395"/>
      <c r="AR617" s="395"/>
      <c r="AS617" s="395"/>
      <c r="AT617" s="395"/>
      <c r="AU617" s="395"/>
      <c r="AV617" s="395"/>
      <c r="AW617" s="395"/>
      <c r="AX617" s="395"/>
      <c r="AY617" s="395"/>
      <c r="AZ617" s="395"/>
      <c r="BA617" s="395"/>
      <c r="BB617" s="395"/>
      <c r="BC617" s="395"/>
      <c r="BD617" s="395"/>
      <c r="BE617" s="395"/>
      <c r="BF617" s="395"/>
      <c r="BG617" s="395"/>
    </row>
    <row r="618" spans="3:59" ht="23.1" customHeight="1">
      <c r="C618" s="54"/>
      <c r="E618" t="s">
        <v>506</v>
      </c>
      <c r="H618" s="412"/>
      <c r="I618" s="412"/>
      <c r="J618" s="412"/>
      <c r="K618" s="412"/>
      <c r="L618" t="s">
        <v>212</v>
      </c>
      <c r="P618" t="s">
        <v>213</v>
      </c>
      <c r="AL618" s="395"/>
      <c r="AM618" s="395"/>
      <c r="AN618" s="395"/>
      <c r="AO618" s="395"/>
      <c r="AP618" s="395"/>
      <c r="AQ618" s="395"/>
      <c r="AR618" s="395"/>
      <c r="AS618" s="395"/>
      <c r="AT618" s="395"/>
      <c r="AU618" s="395"/>
      <c r="AV618" s="395"/>
      <c r="AW618" s="395"/>
      <c r="AX618" s="395"/>
      <c r="AY618" s="395"/>
      <c r="AZ618" s="395"/>
      <c r="BA618" s="395"/>
      <c r="BB618" s="395"/>
      <c r="BC618" s="395"/>
      <c r="BD618" s="395"/>
      <c r="BE618" s="395"/>
      <c r="BF618" s="395"/>
      <c r="BG618" s="395"/>
    </row>
    <row r="619" spans="3:59" ht="23.1" customHeight="1">
      <c r="E619" t="s">
        <v>306</v>
      </c>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c r="AI619" s="394"/>
      <c r="AL619" s="395"/>
      <c r="AM619" s="395"/>
      <c r="AN619" s="395"/>
      <c r="AO619" s="395"/>
      <c r="AP619" s="395"/>
      <c r="AQ619" s="395"/>
      <c r="AR619" s="395"/>
      <c r="AS619" s="395"/>
      <c r="AT619" s="395"/>
      <c r="AU619" s="395"/>
      <c r="AV619" s="395"/>
      <c r="AW619" s="395"/>
      <c r="AX619" s="395"/>
      <c r="AY619" s="395"/>
      <c r="AZ619" s="395"/>
      <c r="BA619" s="395"/>
      <c r="BB619" s="395"/>
      <c r="BC619" s="395"/>
      <c r="BD619" s="395"/>
      <c r="BE619" s="395"/>
      <c r="BF619" s="395"/>
      <c r="BG619" s="395"/>
    </row>
    <row r="620" spans="3:59" ht="23.1" customHeight="1"/>
    <row r="621" spans="3:59" ht="23.1" customHeight="1">
      <c r="C621" s="22" t="s">
        <v>214</v>
      </c>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row>
    <row r="622" spans="3:59" ht="23.1" customHeight="1">
      <c r="AL622" s="395"/>
      <c r="AM622" s="395"/>
      <c r="AN622" s="395"/>
      <c r="AO622" s="395"/>
      <c r="AP622" s="395"/>
      <c r="AQ622" s="395"/>
      <c r="AR622" s="395"/>
      <c r="AS622" s="395"/>
      <c r="AT622" s="395"/>
      <c r="AU622" s="395"/>
      <c r="AV622" s="395"/>
      <c r="AW622" s="395"/>
      <c r="AX622" s="395"/>
      <c r="AY622" s="395"/>
      <c r="AZ622" s="395"/>
      <c r="BA622" s="395"/>
      <c r="BB622" s="395"/>
      <c r="BC622" s="395"/>
      <c r="BD622" s="395"/>
      <c r="BE622" s="395"/>
      <c r="BF622" s="395"/>
      <c r="BG622" s="395"/>
    </row>
    <row r="623" spans="3:59" ht="23.1" customHeight="1">
      <c r="C623" s="170" t="s">
        <v>308</v>
      </c>
      <c r="D623" s="170"/>
      <c r="E623" s="170"/>
      <c r="F623" s="170"/>
      <c r="G623" s="170"/>
      <c r="H623" s="170"/>
      <c r="I623" s="170"/>
      <c r="J623" s="170"/>
      <c r="K623" s="170"/>
      <c r="L623" s="170"/>
      <c r="M623" s="170"/>
      <c r="N623" s="239" t="s">
        <v>331</v>
      </c>
      <c r="O623" s="240"/>
      <c r="P623" s="240"/>
      <c r="Q623" s="240"/>
      <c r="R623" s="241"/>
      <c r="AL623" s="395"/>
      <c r="AM623" s="395"/>
      <c r="AN623" s="395"/>
      <c r="AO623" s="395"/>
      <c r="AP623" s="395"/>
      <c r="AQ623" s="395"/>
      <c r="AR623" s="395"/>
      <c r="AS623" s="395"/>
      <c r="AT623" s="395"/>
      <c r="AU623" s="395"/>
      <c r="AV623" s="395"/>
      <c r="AW623" s="395"/>
      <c r="AX623" s="395"/>
      <c r="AY623" s="395"/>
      <c r="AZ623" s="395"/>
      <c r="BA623" s="395"/>
      <c r="BB623" s="395"/>
      <c r="BC623" s="395"/>
      <c r="BD623" s="395"/>
      <c r="BE623" s="395"/>
      <c r="BF623" s="395"/>
      <c r="BG623" s="395"/>
    </row>
    <row r="624" spans="3:59" ht="23.1" customHeight="1">
      <c r="C624" s="172" t="s">
        <v>438</v>
      </c>
      <c r="D624" s="172"/>
      <c r="E624" s="172"/>
      <c r="F624" s="172"/>
      <c r="G624" s="172"/>
      <c r="H624" s="172"/>
      <c r="I624" s="172"/>
      <c r="J624" s="172"/>
      <c r="K624" s="172"/>
      <c r="L624" s="172"/>
      <c r="M624" s="172"/>
      <c r="N624" s="411"/>
      <c r="O624" s="411"/>
      <c r="P624" s="411"/>
      <c r="Q624" s="411"/>
      <c r="R624" s="411"/>
      <c r="S624" s="67"/>
      <c r="T624" s="68" t="s">
        <v>211</v>
      </c>
      <c r="U624" s="412"/>
      <c r="V624" s="412"/>
      <c r="W624" s="412"/>
      <c r="X624" s="412"/>
      <c r="Y624" s="69" t="s">
        <v>218</v>
      </c>
      <c r="Z624" s="40"/>
      <c r="AA624" s="60"/>
      <c r="AL624" s="395"/>
      <c r="AM624" s="395"/>
      <c r="AN624" s="395"/>
      <c r="AO624" s="395"/>
      <c r="AP624" s="395"/>
      <c r="AQ624" s="395"/>
      <c r="AR624" s="395"/>
      <c r="AS624" s="395"/>
      <c r="AT624" s="395"/>
      <c r="AU624" s="395"/>
      <c r="AV624" s="395"/>
      <c r="AW624" s="395"/>
      <c r="AX624" s="395"/>
      <c r="AY624" s="395"/>
      <c r="AZ624" s="395"/>
      <c r="BA624" s="395"/>
      <c r="BB624" s="395"/>
      <c r="BC624" s="395"/>
      <c r="BD624" s="395"/>
      <c r="BE624" s="395"/>
      <c r="BF624" s="395"/>
      <c r="BG624" s="395"/>
    </row>
    <row r="625" spans="2:59" ht="23.1" customHeight="1">
      <c r="C625" s="172" t="s">
        <v>439</v>
      </c>
      <c r="D625" s="172"/>
      <c r="E625" s="172"/>
      <c r="F625" s="172"/>
      <c r="G625" s="172"/>
      <c r="H625" s="172"/>
      <c r="I625" s="172"/>
      <c r="J625" s="172"/>
      <c r="K625" s="172"/>
      <c r="L625" s="172"/>
      <c r="M625" s="172"/>
      <c r="N625" s="411"/>
      <c r="O625" s="411"/>
      <c r="P625" s="411"/>
      <c r="Q625" s="411"/>
      <c r="R625" s="411"/>
      <c r="S625" s="30"/>
      <c r="T625" s="66" t="s">
        <v>216</v>
      </c>
      <c r="U625" s="412"/>
      <c r="V625" s="412"/>
      <c r="W625" s="412"/>
      <c r="X625" s="412"/>
      <c r="Y625" s="31" t="s">
        <v>217</v>
      </c>
      <c r="Z625" s="4"/>
      <c r="AA625" s="4" t="s">
        <v>215</v>
      </c>
      <c r="AB625" s="66"/>
      <c r="AC625" s="66" t="s">
        <v>307</v>
      </c>
      <c r="AD625" s="412"/>
      <c r="AE625" s="412"/>
      <c r="AF625" s="412"/>
      <c r="AG625" s="412"/>
      <c r="AH625" s="31" t="s">
        <v>218</v>
      </c>
      <c r="AI625" s="3"/>
      <c r="AL625" s="395"/>
      <c r="AM625" s="395"/>
      <c r="AN625" s="395"/>
      <c r="AO625" s="395"/>
      <c r="AP625" s="395"/>
      <c r="AQ625" s="395"/>
      <c r="AR625" s="395"/>
      <c r="AS625" s="395"/>
      <c r="AT625" s="395"/>
      <c r="AU625" s="395"/>
      <c r="AV625" s="395"/>
      <c r="AW625" s="395"/>
      <c r="AX625" s="395"/>
      <c r="AY625" s="395"/>
      <c r="AZ625" s="395"/>
      <c r="BA625" s="395"/>
      <c r="BB625" s="395"/>
      <c r="BC625" s="395"/>
      <c r="BD625" s="395"/>
      <c r="BE625" s="395"/>
      <c r="BF625" s="395"/>
      <c r="BG625" s="395"/>
    </row>
    <row r="626" spans="2:59" ht="23.1" customHeight="1">
      <c r="C626" s="237" t="s">
        <v>440</v>
      </c>
      <c r="D626" s="237"/>
      <c r="E626" s="237"/>
      <c r="F626" s="237"/>
      <c r="G626" s="237"/>
      <c r="H626" s="237"/>
      <c r="I626" s="237"/>
      <c r="J626" s="237"/>
      <c r="K626" s="237"/>
      <c r="L626" s="237"/>
      <c r="M626" s="237"/>
      <c r="N626" s="411"/>
      <c r="O626" s="411"/>
      <c r="P626" s="411"/>
      <c r="Q626" s="411"/>
      <c r="R626" s="411"/>
      <c r="S626" s="5"/>
      <c r="T626" s="66" t="s">
        <v>211</v>
      </c>
      <c r="U626" s="412"/>
      <c r="V626" s="412"/>
      <c r="W626" s="412"/>
      <c r="X626" s="412"/>
      <c r="Y626" s="31" t="s">
        <v>218</v>
      </c>
      <c r="Z626" s="4"/>
      <c r="AA626" s="3"/>
      <c r="AL626" s="395"/>
      <c r="AM626" s="395"/>
      <c r="AN626" s="395"/>
      <c r="AO626" s="395"/>
      <c r="AP626" s="395"/>
      <c r="AQ626" s="395"/>
      <c r="AR626" s="395"/>
      <c r="AS626" s="395"/>
      <c r="AT626" s="395"/>
      <c r="AU626" s="395"/>
      <c r="AV626" s="395"/>
      <c r="AW626" s="395"/>
      <c r="AX626" s="395"/>
      <c r="AY626" s="395"/>
      <c r="AZ626" s="395"/>
      <c r="BA626" s="395"/>
      <c r="BB626" s="395"/>
      <c r="BC626" s="395"/>
      <c r="BD626" s="395"/>
      <c r="BE626" s="395"/>
      <c r="BF626" s="395"/>
      <c r="BG626" s="395"/>
    </row>
    <row r="627" spans="2:59" ht="23.1" customHeight="1">
      <c r="C627" s="172" t="s">
        <v>441</v>
      </c>
      <c r="D627" s="172"/>
      <c r="E627" s="172"/>
      <c r="F627" s="172"/>
      <c r="G627" s="172"/>
      <c r="H627" s="172"/>
      <c r="I627" s="172"/>
      <c r="J627" s="172"/>
      <c r="K627" s="172"/>
      <c r="L627" s="172"/>
      <c r="M627" s="172"/>
      <c r="N627" s="411"/>
      <c r="O627" s="411"/>
      <c r="P627" s="411"/>
      <c r="Q627" s="411"/>
      <c r="R627" s="411"/>
      <c r="AL627" s="395"/>
      <c r="AM627" s="395"/>
      <c r="AN627" s="395"/>
      <c r="AO627" s="395"/>
      <c r="AP627" s="395"/>
      <c r="AQ627" s="395"/>
      <c r="AR627" s="395"/>
      <c r="AS627" s="395"/>
      <c r="AT627" s="395"/>
      <c r="AU627" s="395"/>
      <c r="AV627" s="395"/>
      <c r="AW627" s="395"/>
      <c r="AX627" s="395"/>
      <c r="AY627" s="395"/>
      <c r="AZ627" s="395"/>
      <c r="BA627" s="395"/>
      <c r="BB627" s="395"/>
      <c r="BC627" s="395"/>
      <c r="BD627" s="395"/>
      <c r="BE627" s="395"/>
      <c r="BF627" s="395"/>
      <c r="BG627" s="395"/>
    </row>
    <row r="628" spans="2:59" ht="23.1" customHeight="1">
      <c r="C628" s="172" t="s">
        <v>442</v>
      </c>
      <c r="D628" s="172"/>
      <c r="E628" s="172"/>
      <c r="F628" s="172"/>
      <c r="G628" s="172"/>
      <c r="H628" s="172"/>
      <c r="I628" s="172"/>
      <c r="J628" s="172"/>
      <c r="K628" s="172"/>
      <c r="L628" s="172"/>
      <c r="M628" s="172"/>
      <c r="N628" s="411"/>
      <c r="O628" s="411"/>
      <c r="P628" s="411"/>
      <c r="Q628" s="411"/>
      <c r="R628" s="411"/>
      <c r="T628" s="34" t="s">
        <v>400</v>
      </c>
      <c r="AL628" s="395"/>
      <c r="AM628" s="395"/>
      <c r="AN628" s="395"/>
      <c r="AO628" s="395"/>
      <c r="AP628" s="395"/>
      <c r="AQ628" s="395"/>
      <c r="AR628" s="395"/>
      <c r="AS628" s="395"/>
      <c r="AT628" s="395"/>
      <c r="AU628" s="395"/>
      <c r="AV628" s="395"/>
      <c r="AW628" s="395"/>
      <c r="AX628" s="395"/>
      <c r="AY628" s="395"/>
      <c r="AZ628" s="395"/>
      <c r="BA628" s="395"/>
      <c r="BB628" s="395"/>
      <c r="BC628" s="395"/>
      <c r="BD628" s="395"/>
      <c r="BE628" s="395"/>
      <c r="BF628" s="395"/>
      <c r="BG628" s="395"/>
    </row>
    <row r="629" spans="2:59" ht="23.1" customHeight="1">
      <c r="C629" s="172" t="s">
        <v>443</v>
      </c>
      <c r="D629" s="172"/>
      <c r="E629" s="172"/>
      <c r="F629" s="172"/>
      <c r="G629" s="172"/>
      <c r="H629" s="172"/>
      <c r="I629" s="172"/>
      <c r="J629" s="172"/>
      <c r="K629" s="172"/>
      <c r="L629" s="172"/>
      <c r="M629" s="172"/>
      <c r="N629" s="411"/>
      <c r="O629" s="411"/>
      <c r="P629" s="411"/>
      <c r="Q629" s="411"/>
      <c r="R629" s="411"/>
      <c r="T629" s="65" t="s">
        <v>403</v>
      </c>
      <c r="AL629" s="395"/>
      <c r="AM629" s="395"/>
      <c r="AN629" s="395"/>
      <c r="AO629" s="395"/>
      <c r="AP629" s="395"/>
      <c r="AQ629" s="395"/>
      <c r="AR629" s="395"/>
      <c r="AS629" s="395"/>
      <c r="AT629" s="395"/>
      <c r="AU629" s="395"/>
      <c r="AV629" s="395"/>
      <c r="AW629" s="395"/>
      <c r="AX629" s="395"/>
      <c r="AY629" s="395"/>
      <c r="AZ629" s="395"/>
      <c r="BA629" s="395"/>
      <c r="BB629" s="395"/>
      <c r="BC629" s="395"/>
      <c r="BD629" s="395"/>
      <c r="BE629" s="395"/>
      <c r="BF629" s="395"/>
      <c r="BG629" s="395"/>
    </row>
    <row r="630" spans="2:59" ht="23.1" customHeight="1">
      <c r="C630" s="172" t="s">
        <v>444</v>
      </c>
      <c r="D630" s="172"/>
      <c r="E630" s="172"/>
      <c r="F630" s="172"/>
      <c r="G630" s="172"/>
      <c r="H630" s="172"/>
      <c r="I630" s="172"/>
      <c r="J630" s="172"/>
      <c r="K630" s="172"/>
      <c r="L630" s="172"/>
      <c r="M630" s="172"/>
      <c r="N630" s="411"/>
      <c r="O630" s="411"/>
      <c r="P630" s="411"/>
      <c r="Q630" s="411"/>
      <c r="R630" s="411"/>
      <c r="T630" s="29" t="s">
        <v>405</v>
      </c>
      <c r="AL630" s="395"/>
      <c r="AM630" s="395"/>
      <c r="AN630" s="395"/>
      <c r="AO630" s="395"/>
      <c r="AP630" s="395"/>
      <c r="AQ630" s="395"/>
      <c r="AR630" s="395"/>
      <c r="AS630" s="395"/>
      <c r="AT630" s="395"/>
      <c r="AU630" s="395"/>
      <c r="AV630" s="395"/>
      <c r="AW630" s="395"/>
      <c r="AX630" s="395"/>
      <c r="AY630" s="395"/>
      <c r="AZ630" s="395"/>
      <c r="BA630" s="395"/>
      <c r="BB630" s="395"/>
      <c r="BC630" s="395"/>
      <c r="BD630" s="395"/>
      <c r="BE630" s="395"/>
      <c r="BF630" s="395"/>
      <c r="BG630" s="395"/>
    </row>
    <row r="631" spans="2:59" ht="23.1" customHeight="1">
      <c r="C631" s="172" t="s">
        <v>445</v>
      </c>
      <c r="D631" s="172"/>
      <c r="E631" s="172"/>
      <c r="F631" s="172"/>
      <c r="G631" s="172"/>
      <c r="H631" s="172"/>
      <c r="I631" s="172"/>
      <c r="J631" s="172"/>
      <c r="K631" s="172"/>
      <c r="L631" s="172"/>
      <c r="M631" s="172"/>
      <c r="N631" s="411"/>
      <c r="O631" s="411"/>
      <c r="P631" s="411"/>
      <c r="Q631" s="411"/>
      <c r="R631" s="411"/>
      <c r="AL631" s="395"/>
      <c r="AM631" s="395"/>
      <c r="AN631" s="395"/>
      <c r="AO631" s="395"/>
      <c r="AP631" s="395"/>
      <c r="AQ631" s="395"/>
      <c r="AR631" s="395"/>
      <c r="AS631" s="395"/>
      <c r="AT631" s="395"/>
      <c r="AU631" s="395"/>
      <c r="AV631" s="395"/>
      <c r="AW631" s="395"/>
      <c r="AX631" s="395"/>
      <c r="AY631" s="395"/>
      <c r="AZ631" s="395"/>
      <c r="BA631" s="395"/>
      <c r="BB631" s="395"/>
      <c r="BC631" s="395"/>
      <c r="BD631" s="395"/>
      <c r="BE631" s="395"/>
      <c r="BF631" s="395"/>
      <c r="BG631" s="395"/>
    </row>
    <row r="632" spans="2:59" ht="23.1" customHeight="1">
      <c r="C632" s="234" t="s">
        <v>446</v>
      </c>
      <c r="D632" s="235"/>
      <c r="E632" s="236"/>
      <c r="F632" s="402"/>
      <c r="G632" s="403"/>
      <c r="H632" s="403"/>
      <c r="I632" s="403"/>
      <c r="J632" s="403"/>
      <c r="K632" s="403"/>
      <c r="L632" s="403"/>
      <c r="M632" s="403"/>
      <c r="N632" s="403"/>
      <c r="O632" s="403"/>
      <c r="P632" s="403"/>
      <c r="Q632" s="403"/>
      <c r="R632" s="403"/>
      <c r="S632" s="403"/>
      <c r="T632" s="403"/>
      <c r="U632" s="403"/>
      <c r="V632" s="403"/>
      <c r="W632" s="403"/>
      <c r="X632" s="403"/>
      <c r="Y632" s="403"/>
      <c r="Z632" s="403"/>
      <c r="AA632" s="403"/>
      <c r="AB632" s="403"/>
      <c r="AC632" s="403"/>
      <c r="AD632" s="403"/>
      <c r="AE632" s="403"/>
      <c r="AF632" s="403"/>
      <c r="AG632" s="403"/>
      <c r="AH632" s="403"/>
      <c r="AI632" s="404"/>
      <c r="AL632" s="395"/>
      <c r="AM632" s="395"/>
      <c r="AN632" s="395"/>
      <c r="AO632" s="395"/>
      <c r="AP632" s="395"/>
      <c r="AQ632" s="395"/>
      <c r="AR632" s="395"/>
      <c r="AS632" s="395"/>
      <c r="AT632" s="395"/>
      <c r="AU632" s="395"/>
      <c r="AV632" s="395"/>
      <c r="AW632" s="395"/>
      <c r="AX632" s="395"/>
      <c r="AY632" s="395"/>
      <c r="AZ632" s="395"/>
      <c r="BA632" s="395"/>
      <c r="BB632" s="395"/>
      <c r="BC632" s="395"/>
      <c r="BD632" s="395"/>
      <c r="BE632" s="395"/>
      <c r="BF632" s="395"/>
      <c r="BG632" s="395"/>
    </row>
    <row r="633" spans="2:59" ht="23.1" customHeight="1"/>
    <row r="634" spans="2:59" ht="23.1" customHeight="1"/>
    <row r="635" spans="2:59" ht="23.1" customHeight="1">
      <c r="B635" s="197" t="s">
        <v>219</v>
      </c>
      <c r="C635" s="197"/>
      <c r="D635" s="6" t="s">
        <v>220</v>
      </c>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row>
    <row r="636" spans="2:59" ht="23.1" customHeight="1"/>
    <row r="637" spans="2:59" ht="23.1" customHeight="1">
      <c r="C637" s="22" t="s">
        <v>253</v>
      </c>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row>
    <row r="638" spans="2:59" ht="23.1" customHeight="1">
      <c r="AL638" s="395"/>
      <c r="AM638" s="395"/>
      <c r="AN638" s="395"/>
      <c r="AO638" s="395"/>
      <c r="AP638" s="395"/>
      <c r="AQ638" s="395"/>
      <c r="AR638" s="395"/>
      <c r="AS638" s="395"/>
      <c r="AT638" s="395"/>
      <c r="AU638" s="395"/>
      <c r="AV638" s="395"/>
      <c r="AW638" s="395"/>
      <c r="AX638" s="395"/>
      <c r="AY638" s="395"/>
      <c r="AZ638" s="395"/>
      <c r="BA638" s="395"/>
      <c r="BB638" s="395"/>
      <c r="BC638" s="395"/>
      <c r="BD638" s="395"/>
      <c r="BE638" s="395"/>
      <c r="BF638" s="395"/>
      <c r="BG638" s="395"/>
    </row>
    <row r="639" spans="2:59" ht="23.1" customHeight="1">
      <c r="C639" s="54"/>
      <c r="E639" t="s">
        <v>58</v>
      </c>
      <c r="K639" t="s">
        <v>77</v>
      </c>
      <c r="Q639" t="s">
        <v>91</v>
      </c>
      <c r="AL639" s="395"/>
      <c r="AM639" s="395"/>
      <c r="AN639" s="395"/>
      <c r="AO639" s="395"/>
      <c r="AP639" s="395"/>
      <c r="AQ639" s="395"/>
      <c r="AR639" s="395"/>
      <c r="AS639" s="395"/>
      <c r="AT639" s="395"/>
      <c r="AU639" s="395"/>
      <c r="AV639" s="395"/>
      <c r="AW639" s="395"/>
      <c r="AX639" s="395"/>
      <c r="AY639" s="395"/>
      <c r="AZ639" s="395"/>
      <c r="BA639" s="395"/>
      <c r="BB639" s="395"/>
      <c r="BC639" s="395"/>
      <c r="BD639" s="395"/>
      <c r="BE639" s="395"/>
      <c r="BF639" s="395"/>
      <c r="BG639" s="395"/>
    </row>
    <row r="640" spans="2:59" ht="23.1" customHeight="1">
      <c r="E640" t="s">
        <v>59</v>
      </c>
      <c r="H640" s="402"/>
      <c r="I640" s="403"/>
      <c r="J640" s="403"/>
      <c r="K640" s="403"/>
      <c r="L640" s="403"/>
      <c r="M640" s="403"/>
      <c r="N640" s="403"/>
      <c r="O640" s="403"/>
      <c r="P640" s="403"/>
      <c r="Q640" s="403"/>
      <c r="R640" s="403"/>
      <c r="S640" s="403"/>
      <c r="T640" s="403"/>
      <c r="U640" s="403"/>
      <c r="V640" s="403"/>
      <c r="W640" s="403"/>
      <c r="X640" s="403"/>
      <c r="Y640" s="403"/>
      <c r="Z640" s="403"/>
      <c r="AA640" s="403"/>
      <c r="AB640" s="403"/>
      <c r="AC640" s="403"/>
      <c r="AD640" s="403"/>
      <c r="AE640" s="403"/>
      <c r="AF640" s="403"/>
      <c r="AG640" s="403"/>
      <c r="AH640" s="403"/>
      <c r="AI640" s="404"/>
      <c r="AL640" s="395"/>
      <c r="AM640" s="395"/>
      <c r="AN640" s="395"/>
      <c r="AO640" s="395"/>
      <c r="AP640" s="395"/>
      <c r="AQ640" s="395"/>
      <c r="AR640" s="395"/>
      <c r="AS640" s="395"/>
      <c r="AT640" s="395"/>
      <c r="AU640" s="395"/>
      <c r="AV640" s="395"/>
      <c r="AW640" s="395"/>
      <c r="AX640" s="395"/>
      <c r="AY640" s="395"/>
      <c r="AZ640" s="395"/>
      <c r="BA640" s="395"/>
      <c r="BB640" s="395"/>
      <c r="BC640" s="395"/>
      <c r="BD640" s="395"/>
      <c r="BE640" s="395"/>
      <c r="BF640" s="395"/>
      <c r="BG640" s="395"/>
    </row>
    <row r="641" spans="3:59" ht="23.1" customHeight="1"/>
    <row r="642" spans="3:59" ht="23.1" customHeight="1">
      <c r="C642" s="22" t="s">
        <v>254</v>
      </c>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row>
    <row r="643" spans="3:59" ht="23.1" customHeight="1">
      <c r="AL643" s="395"/>
      <c r="AM643" s="395"/>
      <c r="AN643" s="395"/>
      <c r="AO643" s="395"/>
      <c r="AP643" s="395"/>
      <c r="AQ643" s="395"/>
      <c r="AR643" s="395"/>
      <c r="AS643" s="395"/>
      <c r="AT643" s="395"/>
      <c r="AU643" s="395"/>
      <c r="AV643" s="395"/>
      <c r="AW643" s="395"/>
      <c r="AX643" s="395"/>
      <c r="AY643" s="395"/>
      <c r="AZ643" s="395"/>
      <c r="BA643" s="395"/>
      <c r="BB643" s="395"/>
      <c r="BC643" s="395"/>
      <c r="BD643" s="395"/>
      <c r="BE643" s="395"/>
      <c r="BF643" s="395"/>
      <c r="BG643" s="395"/>
    </row>
    <row r="644" spans="3:59" ht="23.1" customHeight="1">
      <c r="C644" s="54"/>
      <c r="E644" t="s">
        <v>221</v>
      </c>
      <c r="K644" t="s">
        <v>222</v>
      </c>
      <c r="AL644" s="395"/>
      <c r="AM644" s="395"/>
      <c r="AN644" s="395"/>
      <c r="AO644" s="395"/>
      <c r="AP644" s="395"/>
      <c r="AQ644" s="395"/>
      <c r="AR644" s="395"/>
      <c r="AS644" s="395"/>
      <c r="AT644" s="395"/>
      <c r="AU644" s="395"/>
      <c r="AV644" s="395"/>
      <c r="AW644" s="395"/>
      <c r="AX644" s="395"/>
      <c r="AY644" s="395"/>
      <c r="AZ644" s="395"/>
      <c r="BA644" s="395"/>
      <c r="BB644" s="395"/>
      <c r="BC644" s="395"/>
      <c r="BD644" s="395"/>
      <c r="BE644" s="395"/>
      <c r="BF644" s="395"/>
      <c r="BG644" s="395"/>
    </row>
    <row r="645" spans="3:59" ht="23.1" customHeight="1">
      <c r="E645" t="s">
        <v>94</v>
      </c>
      <c r="H645" s="402"/>
      <c r="I645" s="403"/>
      <c r="J645" s="403"/>
      <c r="K645" s="403"/>
      <c r="L645" s="403"/>
      <c r="M645" s="403"/>
      <c r="N645" s="403"/>
      <c r="O645" s="403"/>
      <c r="P645" s="403"/>
      <c r="Q645" s="403"/>
      <c r="R645" s="403"/>
      <c r="S645" s="403"/>
      <c r="T645" s="403"/>
      <c r="U645" s="403"/>
      <c r="V645" s="403"/>
      <c r="W645" s="403"/>
      <c r="X645" s="403"/>
      <c r="Y645" s="403"/>
      <c r="Z645" s="403"/>
      <c r="AA645" s="403"/>
      <c r="AB645" s="403"/>
      <c r="AC645" s="403"/>
      <c r="AD645" s="403"/>
      <c r="AE645" s="403"/>
      <c r="AF645" s="403"/>
      <c r="AG645" s="403"/>
      <c r="AH645" s="403"/>
      <c r="AI645" s="404"/>
      <c r="AL645" s="395"/>
      <c r="AM645" s="395"/>
      <c r="AN645" s="395"/>
      <c r="AO645" s="395"/>
      <c r="AP645" s="395"/>
      <c r="AQ645" s="395"/>
      <c r="AR645" s="395"/>
      <c r="AS645" s="395"/>
      <c r="AT645" s="395"/>
      <c r="AU645" s="395"/>
      <c r="AV645" s="395"/>
      <c r="AW645" s="395"/>
      <c r="AX645" s="395"/>
      <c r="AY645" s="395"/>
      <c r="AZ645" s="395"/>
      <c r="BA645" s="395"/>
      <c r="BB645" s="395"/>
      <c r="BC645" s="395"/>
      <c r="BD645" s="395"/>
      <c r="BE645" s="395"/>
      <c r="BF645" s="395"/>
      <c r="BG645" s="395"/>
    </row>
    <row r="646" spans="3:59" ht="23.1" customHeight="1"/>
    <row r="647" spans="3:59" ht="23.1" customHeight="1">
      <c r="C647" s="22" t="s">
        <v>507</v>
      </c>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row>
    <row r="648" spans="3:59" ht="23.1" customHeight="1">
      <c r="AL648" s="395"/>
      <c r="AM648" s="395"/>
      <c r="AN648" s="395"/>
      <c r="AO648" s="395"/>
      <c r="AP648" s="395"/>
      <c r="AQ648" s="395"/>
      <c r="AR648" s="395"/>
      <c r="AS648" s="395"/>
      <c r="AT648" s="395"/>
      <c r="AU648" s="395"/>
      <c r="AV648" s="395"/>
      <c r="AW648" s="395"/>
      <c r="AX648" s="395"/>
      <c r="AY648" s="395"/>
      <c r="AZ648" s="395"/>
      <c r="BA648" s="395"/>
      <c r="BB648" s="395"/>
      <c r="BC648" s="395"/>
      <c r="BD648" s="395"/>
      <c r="BE648" s="395"/>
      <c r="BF648" s="395"/>
      <c r="BG648" s="395"/>
    </row>
    <row r="649" spans="3:59" ht="23.1" customHeight="1">
      <c r="C649" s="54"/>
      <c r="E649" t="s">
        <v>516</v>
      </c>
      <c r="K649" t="s">
        <v>508</v>
      </c>
      <c r="Q649" t="s">
        <v>91</v>
      </c>
      <c r="AL649" s="395"/>
      <c r="AM649" s="395"/>
      <c r="AN649" s="395"/>
      <c r="AO649" s="395"/>
      <c r="AP649" s="395"/>
      <c r="AQ649" s="395"/>
      <c r="AR649" s="395"/>
      <c r="AS649" s="395"/>
      <c r="AT649" s="395"/>
      <c r="AU649" s="395"/>
      <c r="AV649" s="395"/>
      <c r="AW649" s="395"/>
      <c r="AX649" s="395"/>
      <c r="AY649" s="395"/>
      <c r="AZ649" s="395"/>
      <c r="BA649" s="395"/>
      <c r="BB649" s="395"/>
      <c r="BC649" s="395"/>
      <c r="BD649" s="395"/>
      <c r="BE649" s="395"/>
      <c r="BF649" s="395"/>
      <c r="BG649" s="395"/>
    </row>
    <row r="650" spans="3:59" ht="23.1" customHeight="1">
      <c r="E650" t="s">
        <v>59</v>
      </c>
      <c r="H650" s="402"/>
      <c r="I650" s="403"/>
      <c r="J650" s="403"/>
      <c r="K650" s="403"/>
      <c r="L650" s="403"/>
      <c r="M650" s="403"/>
      <c r="N650" s="403"/>
      <c r="O650" s="403"/>
      <c r="P650" s="403"/>
      <c r="Q650" s="403"/>
      <c r="R650" s="403"/>
      <c r="S650" s="403"/>
      <c r="T650" s="403"/>
      <c r="U650" s="403"/>
      <c r="V650" s="403"/>
      <c r="W650" s="403"/>
      <c r="X650" s="403"/>
      <c r="Y650" s="403"/>
      <c r="Z650" s="403"/>
      <c r="AA650" s="403"/>
      <c r="AB650" s="403"/>
      <c r="AC650" s="403"/>
      <c r="AD650" s="403"/>
      <c r="AE650" s="403"/>
      <c r="AF650" s="403"/>
      <c r="AG650" s="403"/>
      <c r="AH650" s="403"/>
      <c r="AI650" s="404"/>
      <c r="AL650" s="395"/>
      <c r="AM650" s="395"/>
      <c r="AN650" s="395"/>
      <c r="AO650" s="395"/>
      <c r="AP650" s="395"/>
      <c r="AQ650" s="395"/>
      <c r="AR650" s="395"/>
      <c r="AS650" s="395"/>
      <c r="AT650" s="395"/>
      <c r="AU650" s="395"/>
      <c r="AV650" s="395"/>
      <c r="AW650" s="395"/>
      <c r="AX650" s="395"/>
      <c r="AY650" s="395"/>
      <c r="AZ650" s="395"/>
      <c r="BA650" s="395"/>
      <c r="BB650" s="395"/>
      <c r="BC650" s="395"/>
      <c r="BD650" s="395"/>
      <c r="BE650" s="395"/>
      <c r="BF650" s="395"/>
      <c r="BG650" s="395"/>
    </row>
    <row r="651" spans="3:59" ht="23.1" customHeight="1">
      <c r="AL651" s="395"/>
      <c r="AM651" s="395"/>
      <c r="AN651" s="395"/>
      <c r="AO651" s="395"/>
      <c r="AP651" s="395"/>
      <c r="AQ651" s="395"/>
      <c r="AR651" s="395"/>
      <c r="AS651" s="395"/>
      <c r="AT651" s="395"/>
      <c r="AU651" s="395"/>
      <c r="AV651" s="395"/>
      <c r="AW651" s="395"/>
      <c r="AX651" s="395"/>
      <c r="AY651" s="395"/>
      <c r="AZ651" s="395"/>
      <c r="BA651" s="395"/>
      <c r="BB651" s="395"/>
      <c r="BC651" s="395"/>
      <c r="BD651" s="395"/>
      <c r="BE651" s="395"/>
      <c r="BF651" s="395"/>
      <c r="BG651" s="395"/>
    </row>
    <row r="652" spans="3:59" ht="23.1" customHeight="1">
      <c r="C652" s="22" t="s">
        <v>517</v>
      </c>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L652" s="395"/>
      <c r="AM652" s="395"/>
      <c r="AN652" s="395"/>
      <c r="AO652" s="395"/>
      <c r="AP652" s="395"/>
      <c r="AQ652" s="395"/>
      <c r="AR652" s="395"/>
      <c r="AS652" s="395"/>
      <c r="AT652" s="395"/>
      <c r="AU652" s="395"/>
      <c r="AV652" s="395"/>
      <c r="AW652" s="395"/>
      <c r="AX652" s="395"/>
      <c r="AY652" s="395"/>
      <c r="AZ652" s="395"/>
      <c r="BA652" s="395"/>
      <c r="BB652" s="395"/>
      <c r="BC652" s="395"/>
      <c r="BD652" s="395"/>
      <c r="BE652" s="395"/>
      <c r="BF652" s="395"/>
      <c r="BG652" s="395"/>
    </row>
    <row r="653" spans="3:59" ht="23.1" customHeight="1">
      <c r="C653" s="22" t="s">
        <v>509</v>
      </c>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L653" s="395"/>
      <c r="AM653" s="395"/>
      <c r="AN653" s="395"/>
      <c r="AO653" s="395"/>
      <c r="AP653" s="395"/>
      <c r="AQ653" s="395"/>
      <c r="AR653" s="395"/>
      <c r="AS653" s="395"/>
      <c r="AT653" s="395"/>
      <c r="AU653" s="395"/>
      <c r="AV653" s="395"/>
      <c r="AW653" s="395"/>
      <c r="AX653" s="395"/>
      <c r="AY653" s="395"/>
      <c r="AZ653" s="395"/>
      <c r="BA653" s="395"/>
      <c r="BB653" s="395"/>
      <c r="BC653" s="395"/>
      <c r="BD653" s="395"/>
      <c r="BE653" s="395"/>
      <c r="BF653" s="395"/>
      <c r="BG653" s="395"/>
    </row>
    <row r="654" spans="3:59" ht="23.1" customHeight="1">
      <c r="AL654" s="395"/>
      <c r="AM654" s="395"/>
      <c r="AN654" s="395"/>
      <c r="AO654" s="395"/>
      <c r="AP654" s="395"/>
      <c r="AQ654" s="395"/>
      <c r="AR654" s="395"/>
      <c r="AS654" s="395"/>
      <c r="AT654" s="395"/>
      <c r="AU654" s="395"/>
      <c r="AV654" s="395"/>
      <c r="AW654" s="395"/>
      <c r="AX654" s="395"/>
      <c r="AY654" s="395"/>
      <c r="AZ654" s="395"/>
      <c r="BA654" s="395"/>
      <c r="BB654" s="395"/>
      <c r="BC654" s="395"/>
      <c r="BD654" s="395"/>
      <c r="BE654" s="395"/>
      <c r="BF654" s="395"/>
      <c r="BG654" s="395"/>
    </row>
    <row r="655" spans="3:59" ht="23.1" customHeight="1">
      <c r="C655" s="54"/>
      <c r="E655" t="s">
        <v>516</v>
      </c>
      <c r="K655" t="s">
        <v>508</v>
      </c>
      <c r="Q655" t="s">
        <v>91</v>
      </c>
      <c r="AL655" s="395"/>
      <c r="AM655" s="395"/>
      <c r="AN655" s="395"/>
      <c r="AO655" s="395"/>
      <c r="AP655" s="395"/>
      <c r="AQ655" s="395"/>
      <c r="AR655" s="395"/>
      <c r="AS655" s="395"/>
      <c r="AT655" s="395"/>
      <c r="AU655" s="395"/>
      <c r="AV655" s="395"/>
      <c r="AW655" s="395"/>
      <c r="AX655" s="395"/>
      <c r="AY655" s="395"/>
      <c r="AZ655" s="395"/>
      <c r="BA655" s="395"/>
      <c r="BB655" s="395"/>
      <c r="BC655" s="395"/>
      <c r="BD655" s="395"/>
      <c r="BE655" s="395"/>
      <c r="BF655" s="395"/>
      <c r="BG655" s="395"/>
    </row>
    <row r="656" spans="3:59" ht="23.1" customHeight="1">
      <c r="E656" t="s">
        <v>59</v>
      </c>
      <c r="H656" s="402"/>
      <c r="I656" s="403"/>
      <c r="J656" s="403"/>
      <c r="K656" s="403"/>
      <c r="L656" s="403"/>
      <c r="M656" s="403"/>
      <c r="N656" s="403"/>
      <c r="O656" s="403"/>
      <c r="P656" s="403"/>
      <c r="Q656" s="403"/>
      <c r="R656" s="403"/>
      <c r="S656" s="403"/>
      <c r="T656" s="403"/>
      <c r="U656" s="403"/>
      <c r="V656" s="403"/>
      <c r="W656" s="403"/>
      <c r="X656" s="403"/>
      <c r="Y656" s="403"/>
      <c r="Z656" s="403"/>
      <c r="AA656" s="403"/>
      <c r="AB656" s="403"/>
      <c r="AC656" s="403"/>
      <c r="AD656" s="403"/>
      <c r="AE656" s="403"/>
      <c r="AF656" s="403"/>
      <c r="AG656" s="403"/>
      <c r="AH656" s="403"/>
      <c r="AI656" s="404"/>
      <c r="AL656" s="395"/>
      <c r="AM656" s="395"/>
      <c r="AN656" s="395"/>
      <c r="AO656" s="395"/>
      <c r="AP656" s="395"/>
      <c r="AQ656" s="395"/>
      <c r="AR656" s="395"/>
      <c r="AS656" s="395"/>
      <c r="AT656" s="395"/>
      <c r="AU656" s="395"/>
      <c r="AV656" s="395"/>
      <c r="AW656" s="395"/>
      <c r="AX656" s="395"/>
      <c r="AY656" s="395"/>
      <c r="AZ656" s="395"/>
      <c r="BA656" s="395"/>
      <c r="BB656" s="395"/>
      <c r="BC656" s="395"/>
      <c r="BD656" s="395"/>
      <c r="BE656" s="395"/>
      <c r="BF656" s="395"/>
      <c r="BG656" s="395"/>
    </row>
    <row r="657" spans="3:59" ht="23.1" customHeight="1"/>
    <row r="658" spans="3:59" ht="23.1" customHeight="1">
      <c r="C658" s="22" t="s">
        <v>436</v>
      </c>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row>
    <row r="659" spans="3:59" ht="23.1" customHeight="1">
      <c r="AL659" s="395"/>
      <c r="AM659" s="395"/>
      <c r="AN659" s="395"/>
      <c r="AO659" s="395"/>
      <c r="AP659" s="395"/>
      <c r="AQ659" s="395"/>
      <c r="AR659" s="395"/>
      <c r="AS659" s="395"/>
      <c r="AT659" s="395"/>
      <c r="AU659" s="395"/>
      <c r="AV659" s="395"/>
      <c r="AW659" s="395"/>
      <c r="AX659" s="395"/>
      <c r="AY659" s="395"/>
      <c r="AZ659" s="395"/>
      <c r="BA659" s="395"/>
      <c r="BB659" s="395"/>
      <c r="BC659" s="395"/>
      <c r="BD659" s="395"/>
      <c r="BE659" s="395"/>
      <c r="BF659" s="395"/>
      <c r="BG659" s="395"/>
    </row>
    <row r="660" spans="3:59" ht="23.1" customHeight="1">
      <c r="C660" s="54"/>
      <c r="E660" t="s">
        <v>262</v>
      </c>
      <c r="L660" t="s">
        <v>223</v>
      </c>
      <c r="S660" t="s">
        <v>263</v>
      </c>
      <c r="AA660" t="s">
        <v>264</v>
      </c>
      <c r="AL660" s="395"/>
      <c r="AM660" s="395"/>
      <c r="AN660" s="395"/>
      <c r="AO660" s="395"/>
      <c r="AP660" s="395"/>
      <c r="AQ660" s="395"/>
      <c r="AR660" s="395"/>
      <c r="AS660" s="395"/>
      <c r="AT660" s="395"/>
      <c r="AU660" s="395"/>
      <c r="AV660" s="395"/>
      <c r="AW660" s="395"/>
      <c r="AX660" s="395"/>
      <c r="AY660" s="395"/>
      <c r="AZ660" s="395"/>
      <c r="BA660" s="395"/>
      <c r="BB660" s="395"/>
      <c r="BC660" s="395"/>
      <c r="BD660" s="395"/>
      <c r="BE660" s="395"/>
      <c r="BF660" s="395"/>
      <c r="BG660" s="395"/>
    </row>
    <row r="661" spans="3:59" ht="23.1" customHeight="1">
      <c r="E661" t="s">
        <v>181</v>
      </c>
      <c r="H661" s="402"/>
      <c r="I661" s="403"/>
      <c r="J661" s="403"/>
      <c r="K661" s="403"/>
      <c r="L661" s="403"/>
      <c r="M661" s="403"/>
      <c r="N661" s="403"/>
      <c r="O661" s="403"/>
      <c r="P661" s="403"/>
      <c r="Q661" s="403"/>
      <c r="R661" s="403"/>
      <c r="S661" s="403"/>
      <c r="T661" s="403"/>
      <c r="U661" s="403"/>
      <c r="V661" s="403"/>
      <c r="W661" s="403"/>
      <c r="X661" s="403"/>
      <c r="Y661" s="403"/>
      <c r="Z661" s="403"/>
      <c r="AA661" s="403"/>
      <c r="AB661" s="403"/>
      <c r="AC661" s="403"/>
      <c r="AD661" s="403"/>
      <c r="AE661" s="403"/>
      <c r="AF661" s="403"/>
      <c r="AG661" s="403"/>
      <c r="AH661" s="403"/>
      <c r="AI661" s="404"/>
      <c r="AL661" s="395"/>
      <c r="AM661" s="395"/>
      <c r="AN661" s="395"/>
      <c r="AO661" s="395"/>
      <c r="AP661" s="395"/>
      <c r="AQ661" s="395"/>
      <c r="AR661" s="395"/>
      <c r="AS661" s="395"/>
      <c r="AT661" s="395"/>
      <c r="AU661" s="395"/>
      <c r="AV661" s="395"/>
      <c r="AW661" s="395"/>
      <c r="AX661" s="395"/>
      <c r="AY661" s="395"/>
      <c r="AZ661" s="395"/>
      <c r="BA661" s="395"/>
      <c r="BB661" s="395"/>
      <c r="BC661" s="395"/>
      <c r="BD661" s="395"/>
      <c r="BE661" s="395"/>
      <c r="BF661" s="395"/>
      <c r="BG661" s="395"/>
    </row>
    <row r="662" spans="3:59" ht="23.1" customHeight="1">
      <c r="AL662" s="395"/>
      <c r="AM662" s="395"/>
      <c r="AN662" s="395"/>
      <c r="AO662" s="395"/>
      <c r="AP662" s="395"/>
      <c r="AQ662" s="395"/>
      <c r="AR662" s="395"/>
      <c r="AS662" s="395"/>
      <c r="AT662" s="395"/>
      <c r="AU662" s="395"/>
      <c r="AV662" s="395"/>
      <c r="AW662" s="395"/>
      <c r="AX662" s="395"/>
      <c r="AY662" s="395"/>
      <c r="AZ662" s="395"/>
      <c r="BA662" s="395"/>
      <c r="BB662" s="395"/>
      <c r="BC662" s="395"/>
      <c r="BD662" s="395"/>
      <c r="BE662" s="395"/>
      <c r="BF662" s="395"/>
      <c r="BG662" s="395"/>
    </row>
    <row r="663" spans="3:59" ht="23.1" customHeight="1">
      <c r="C663" s="22" t="s">
        <v>404</v>
      </c>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L663" s="395"/>
      <c r="AM663" s="395"/>
      <c r="AN663" s="395"/>
      <c r="AO663" s="395"/>
      <c r="AP663" s="395"/>
      <c r="AQ663" s="395"/>
      <c r="AR663" s="395"/>
      <c r="AS663" s="395"/>
      <c r="AT663" s="395"/>
      <c r="AU663" s="395"/>
      <c r="AV663" s="395"/>
      <c r="AW663" s="395"/>
      <c r="AX663" s="395"/>
      <c r="AY663" s="395"/>
      <c r="AZ663" s="395"/>
      <c r="BA663" s="395"/>
      <c r="BB663" s="395"/>
      <c r="BC663" s="395"/>
      <c r="BD663" s="395"/>
      <c r="BE663" s="395"/>
      <c r="BF663" s="395"/>
      <c r="BG663" s="395"/>
    </row>
    <row r="664" spans="3:59" ht="23.1" customHeight="1">
      <c r="AL664" s="395"/>
      <c r="AM664" s="395"/>
      <c r="AN664" s="395"/>
      <c r="AO664" s="395"/>
      <c r="AP664" s="395"/>
      <c r="AQ664" s="395"/>
      <c r="AR664" s="395"/>
      <c r="AS664" s="395"/>
      <c r="AT664" s="395"/>
      <c r="AU664" s="395"/>
      <c r="AV664" s="395"/>
      <c r="AW664" s="395"/>
      <c r="AX664" s="395"/>
      <c r="AY664" s="395"/>
      <c r="AZ664" s="395"/>
      <c r="BA664" s="395"/>
      <c r="BB664" s="395"/>
      <c r="BC664" s="395"/>
      <c r="BD664" s="395"/>
      <c r="BE664" s="395"/>
      <c r="BF664" s="395"/>
      <c r="BG664" s="395"/>
    </row>
    <row r="665" spans="3:59" ht="23.1" customHeight="1">
      <c r="C665" s="53"/>
      <c r="D665" t="s">
        <v>224</v>
      </c>
      <c r="L665" s="53"/>
      <c r="M665" t="s">
        <v>225</v>
      </c>
      <c r="W665" s="53"/>
      <c r="X665" t="s">
        <v>500</v>
      </c>
      <c r="AL665" s="395"/>
      <c r="AM665" s="395"/>
      <c r="AN665" s="395"/>
      <c r="AO665" s="395"/>
      <c r="AP665" s="395"/>
      <c r="AQ665" s="395"/>
      <c r="AR665" s="395"/>
      <c r="AS665" s="395"/>
      <c r="AT665" s="395"/>
      <c r="AU665" s="395"/>
      <c r="AV665" s="395"/>
      <c r="AW665" s="395"/>
      <c r="AX665" s="395"/>
      <c r="AY665" s="395"/>
      <c r="AZ665" s="395"/>
      <c r="BA665" s="395"/>
      <c r="BB665" s="395"/>
      <c r="BC665" s="395"/>
      <c r="BD665" s="395"/>
      <c r="BE665" s="395"/>
      <c r="BF665" s="395"/>
      <c r="BG665" s="395"/>
    </row>
    <row r="666" spans="3:59" ht="23.1" customHeight="1">
      <c r="C666" s="53"/>
      <c r="D666" t="s">
        <v>226</v>
      </c>
      <c r="AL666" s="395"/>
      <c r="AM666" s="395"/>
      <c r="AN666" s="395"/>
      <c r="AO666" s="395"/>
      <c r="AP666" s="395"/>
      <c r="AQ666" s="395"/>
      <c r="AR666" s="395"/>
      <c r="AS666" s="395"/>
      <c r="AT666" s="395"/>
      <c r="AU666" s="395"/>
      <c r="AV666" s="395"/>
      <c r="AW666" s="395"/>
      <c r="AX666" s="395"/>
      <c r="AY666" s="395"/>
      <c r="AZ666" s="395"/>
      <c r="BA666" s="395"/>
      <c r="BB666" s="395"/>
      <c r="BC666" s="395"/>
      <c r="BD666" s="395"/>
      <c r="BE666" s="395"/>
      <c r="BF666" s="395"/>
      <c r="BG666" s="395"/>
    </row>
    <row r="667" spans="3:59" ht="23.1" customHeight="1">
      <c r="C667" s="53"/>
      <c r="D667" t="s">
        <v>181</v>
      </c>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c r="AI667" s="394"/>
      <c r="AL667" s="395"/>
      <c r="AM667" s="395"/>
      <c r="AN667" s="395"/>
      <c r="AO667" s="395"/>
      <c r="AP667" s="395"/>
      <c r="AQ667" s="395"/>
      <c r="AR667" s="395"/>
      <c r="AS667" s="395"/>
      <c r="AT667" s="395"/>
      <c r="AU667" s="395"/>
      <c r="AV667" s="395"/>
      <c r="AW667" s="395"/>
      <c r="AX667" s="395"/>
      <c r="AY667" s="395"/>
      <c r="AZ667" s="395"/>
      <c r="BA667" s="395"/>
      <c r="BB667" s="395"/>
      <c r="BC667" s="395"/>
      <c r="BD667" s="395"/>
      <c r="BE667" s="395"/>
      <c r="BF667" s="395"/>
      <c r="BG667" s="395"/>
    </row>
    <row r="668" spans="3:59" ht="23.1" customHeight="1"/>
    <row r="669" spans="3:59" ht="23.1" customHeight="1">
      <c r="C669" s="22" t="s">
        <v>255</v>
      </c>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row>
    <row r="670" spans="3:59" ht="23.1" customHeight="1">
      <c r="AL670" s="395"/>
      <c r="AM670" s="395"/>
      <c r="AN670" s="395"/>
      <c r="AO670" s="395"/>
      <c r="AP670" s="395"/>
      <c r="AQ670" s="395"/>
      <c r="AR670" s="395"/>
      <c r="AS670" s="395"/>
      <c r="AT670" s="395"/>
      <c r="AU670" s="395"/>
      <c r="AV670" s="395"/>
      <c r="AW670" s="395"/>
      <c r="AX670" s="395"/>
      <c r="AY670" s="395"/>
      <c r="AZ670" s="395"/>
      <c r="BA670" s="395"/>
      <c r="BB670" s="395"/>
      <c r="BC670" s="395"/>
      <c r="BD670" s="395"/>
      <c r="BE670" s="395"/>
      <c r="BF670" s="395"/>
      <c r="BG670" s="395"/>
    </row>
    <row r="671" spans="3:59" ht="23.1" customHeight="1">
      <c r="C671" s="54"/>
      <c r="E671" t="s">
        <v>196</v>
      </c>
      <c r="K671" t="s">
        <v>227</v>
      </c>
      <c r="AL671" s="395"/>
      <c r="AM671" s="395"/>
      <c r="AN671" s="395"/>
      <c r="AO671" s="395"/>
      <c r="AP671" s="395"/>
      <c r="AQ671" s="395"/>
      <c r="AR671" s="395"/>
      <c r="AS671" s="395"/>
      <c r="AT671" s="395"/>
      <c r="AU671" s="395"/>
      <c r="AV671" s="395"/>
      <c r="AW671" s="395"/>
      <c r="AX671" s="395"/>
      <c r="AY671" s="395"/>
      <c r="AZ671" s="395"/>
      <c r="BA671" s="395"/>
      <c r="BB671" s="395"/>
      <c r="BC671" s="395"/>
      <c r="BD671" s="395"/>
      <c r="BE671" s="395"/>
      <c r="BF671" s="395"/>
      <c r="BG671" s="395"/>
    </row>
    <row r="672" spans="3:59" ht="23.1" customHeight="1">
      <c r="E672" t="s">
        <v>94</v>
      </c>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c r="AI672" s="394"/>
      <c r="AL672" s="395"/>
      <c r="AM672" s="395"/>
      <c r="AN672" s="395"/>
      <c r="AO672" s="395"/>
      <c r="AP672" s="395"/>
      <c r="AQ672" s="395"/>
      <c r="AR672" s="395"/>
      <c r="AS672" s="395"/>
      <c r="AT672" s="395"/>
      <c r="AU672" s="395"/>
      <c r="AV672" s="395"/>
      <c r="AW672" s="395"/>
      <c r="AX672" s="395"/>
      <c r="AY672" s="395"/>
      <c r="AZ672" s="395"/>
      <c r="BA672" s="395"/>
      <c r="BB672" s="395"/>
      <c r="BC672" s="395"/>
      <c r="BD672" s="395"/>
      <c r="BE672" s="395"/>
      <c r="BF672" s="395"/>
      <c r="BG672" s="395"/>
    </row>
    <row r="673" spans="3:59" ht="23.1" customHeight="1">
      <c r="AL673" s="395"/>
      <c r="AM673" s="395"/>
      <c r="AN673" s="395"/>
      <c r="AO673" s="395"/>
      <c r="AP673" s="395"/>
      <c r="AQ673" s="395"/>
      <c r="AR673" s="395"/>
      <c r="AS673" s="395"/>
      <c r="AT673" s="395"/>
      <c r="AU673" s="395"/>
      <c r="AV673" s="395"/>
      <c r="AW673" s="395"/>
      <c r="AX673" s="395"/>
      <c r="AY673" s="395"/>
      <c r="AZ673" s="395"/>
      <c r="BA673" s="395"/>
      <c r="BB673" s="395"/>
      <c r="BC673" s="395"/>
      <c r="BD673" s="395"/>
      <c r="BE673" s="395"/>
      <c r="BF673" s="395"/>
      <c r="BG673" s="395"/>
    </row>
    <row r="674" spans="3:59" ht="23.1" customHeight="1">
      <c r="C674" s="22" t="s">
        <v>401</v>
      </c>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L674" s="395"/>
      <c r="AM674" s="395"/>
      <c r="AN674" s="395"/>
      <c r="AO674" s="395"/>
      <c r="AP674" s="395"/>
      <c r="AQ674" s="395"/>
      <c r="AR674" s="395"/>
      <c r="AS674" s="395"/>
      <c r="AT674" s="395"/>
      <c r="AU674" s="395"/>
      <c r="AV674" s="395"/>
      <c r="AW674" s="395"/>
      <c r="AX674" s="395"/>
      <c r="AY674" s="395"/>
      <c r="AZ674" s="395"/>
      <c r="BA674" s="395"/>
      <c r="BB674" s="395"/>
      <c r="BC674" s="395"/>
      <c r="BD674" s="395"/>
      <c r="BE674" s="395"/>
      <c r="BF674" s="395"/>
      <c r="BG674" s="395"/>
    </row>
    <row r="675" spans="3:59" ht="23.1" customHeight="1">
      <c r="AL675" s="395"/>
      <c r="AM675" s="395"/>
      <c r="AN675" s="395"/>
      <c r="AO675" s="395"/>
      <c r="AP675" s="395"/>
      <c r="AQ675" s="395"/>
      <c r="AR675" s="395"/>
      <c r="AS675" s="395"/>
      <c r="AT675" s="395"/>
      <c r="AU675" s="395"/>
      <c r="AV675" s="395"/>
      <c r="AW675" s="395"/>
      <c r="AX675" s="395"/>
      <c r="AY675" s="395"/>
      <c r="AZ675" s="395"/>
      <c r="BA675" s="395"/>
      <c r="BB675" s="395"/>
      <c r="BC675" s="395"/>
      <c r="BD675" s="395"/>
      <c r="BE675" s="395"/>
      <c r="BF675" s="395"/>
      <c r="BG675" s="395"/>
    </row>
    <row r="676" spans="3:59" ht="23.1" customHeight="1">
      <c r="C676" s="53"/>
      <c r="D676" t="s">
        <v>228</v>
      </c>
      <c r="P676" s="53"/>
      <c r="Q676" t="s">
        <v>229</v>
      </c>
      <c r="W676" s="53"/>
      <c r="X676" t="s">
        <v>230</v>
      </c>
      <c r="AL676" s="395"/>
      <c r="AM676" s="395"/>
      <c r="AN676" s="395"/>
      <c r="AO676" s="395"/>
      <c r="AP676" s="395"/>
      <c r="AQ676" s="395"/>
      <c r="AR676" s="395"/>
      <c r="AS676" s="395"/>
      <c r="AT676" s="395"/>
      <c r="AU676" s="395"/>
      <c r="AV676" s="395"/>
      <c r="AW676" s="395"/>
      <c r="AX676" s="395"/>
      <c r="AY676" s="395"/>
      <c r="AZ676" s="395"/>
      <c r="BA676" s="395"/>
      <c r="BB676" s="395"/>
      <c r="BC676" s="395"/>
      <c r="BD676" s="395"/>
      <c r="BE676" s="395"/>
      <c r="BF676" s="395"/>
      <c r="BG676" s="395"/>
    </row>
    <row r="677" spans="3:59" ht="23.1" customHeight="1">
      <c r="C677" s="53"/>
      <c r="D677" t="s">
        <v>437</v>
      </c>
      <c r="AL677" s="395"/>
      <c r="AM677" s="395"/>
      <c r="AN677" s="395"/>
      <c r="AO677" s="395"/>
      <c r="AP677" s="395"/>
      <c r="AQ677" s="395"/>
      <c r="AR677" s="395"/>
      <c r="AS677" s="395"/>
      <c r="AT677" s="395"/>
      <c r="AU677" s="395"/>
      <c r="AV677" s="395"/>
      <c r="AW677" s="395"/>
      <c r="AX677" s="395"/>
      <c r="AY677" s="395"/>
      <c r="AZ677" s="395"/>
      <c r="BA677" s="395"/>
      <c r="BB677" s="395"/>
      <c r="BC677" s="395"/>
      <c r="BD677" s="395"/>
      <c r="BE677" s="395"/>
      <c r="BF677" s="395"/>
      <c r="BG677" s="395"/>
    </row>
    <row r="678" spans="3:59" ht="23.1" customHeight="1">
      <c r="C678" s="53"/>
      <c r="D678" t="s">
        <v>181</v>
      </c>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c r="AI678" s="394"/>
      <c r="AL678" s="395"/>
      <c r="AM678" s="395"/>
      <c r="AN678" s="395"/>
      <c r="AO678" s="395"/>
      <c r="AP678" s="395"/>
      <c r="AQ678" s="395"/>
      <c r="AR678" s="395"/>
      <c r="AS678" s="395"/>
      <c r="AT678" s="395"/>
      <c r="AU678" s="395"/>
      <c r="AV678" s="395"/>
      <c r="AW678" s="395"/>
      <c r="AX678" s="395"/>
      <c r="AY678" s="395"/>
      <c r="AZ678" s="395"/>
      <c r="BA678" s="395"/>
      <c r="BB678" s="395"/>
      <c r="BC678" s="395"/>
      <c r="BD678" s="395"/>
      <c r="BE678" s="395"/>
      <c r="BF678" s="395"/>
      <c r="BG678" s="395"/>
    </row>
    <row r="679" spans="3:59" ht="23.1" customHeight="1"/>
    <row r="680" spans="3:59" ht="23.1" customHeight="1">
      <c r="C680" s="22" t="s">
        <v>501</v>
      </c>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row>
    <row r="681" spans="3:59" ht="23.1" customHeight="1">
      <c r="AL681" s="395"/>
      <c r="AM681" s="395"/>
      <c r="AN681" s="395"/>
      <c r="AO681" s="395"/>
      <c r="AP681" s="395"/>
      <c r="AQ681" s="395"/>
      <c r="AR681" s="395"/>
      <c r="AS681" s="395"/>
      <c r="AT681" s="395"/>
      <c r="AU681" s="395"/>
      <c r="AV681" s="395"/>
      <c r="AW681" s="395"/>
      <c r="AX681" s="395"/>
      <c r="AY681" s="395"/>
      <c r="AZ681" s="395"/>
      <c r="BA681" s="395"/>
      <c r="BB681" s="395"/>
      <c r="BC681" s="395"/>
      <c r="BD681" s="395"/>
      <c r="BE681" s="395"/>
      <c r="BF681" s="395"/>
      <c r="BG681" s="395"/>
    </row>
    <row r="682" spans="3:59" ht="23.1" customHeight="1">
      <c r="C682" s="54"/>
      <c r="E682" t="s">
        <v>58</v>
      </c>
      <c r="K682" t="s">
        <v>77</v>
      </c>
      <c r="Q682" t="s">
        <v>231</v>
      </c>
      <c r="AL682" s="395"/>
      <c r="AM682" s="395"/>
      <c r="AN682" s="395"/>
      <c r="AO682" s="395"/>
      <c r="AP682" s="395"/>
      <c r="AQ682" s="395"/>
      <c r="AR682" s="395"/>
      <c r="AS682" s="395"/>
      <c r="AT682" s="395"/>
      <c r="AU682" s="395"/>
      <c r="AV682" s="395"/>
      <c r="AW682" s="395"/>
      <c r="AX682" s="395"/>
      <c r="AY682" s="395"/>
      <c r="AZ682" s="395"/>
      <c r="BA682" s="395"/>
      <c r="BB682" s="395"/>
      <c r="BC682" s="395"/>
      <c r="BD682" s="395"/>
      <c r="BE682" s="395"/>
      <c r="BF682" s="395"/>
      <c r="BG682" s="395"/>
    </row>
    <row r="683" spans="3:59" ht="23.1" customHeight="1">
      <c r="E683" t="s">
        <v>59</v>
      </c>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c r="AI683" s="394"/>
      <c r="AL683" s="395"/>
      <c r="AM683" s="395"/>
      <c r="AN683" s="395"/>
      <c r="AO683" s="395"/>
      <c r="AP683" s="395"/>
      <c r="AQ683" s="395"/>
      <c r="AR683" s="395"/>
      <c r="AS683" s="395"/>
      <c r="AT683" s="395"/>
      <c r="AU683" s="395"/>
      <c r="AV683" s="395"/>
      <c r="AW683" s="395"/>
      <c r="AX683" s="395"/>
      <c r="AY683" s="395"/>
      <c r="AZ683" s="395"/>
      <c r="BA683" s="395"/>
      <c r="BB683" s="395"/>
      <c r="BC683" s="395"/>
      <c r="BD683" s="395"/>
      <c r="BE683" s="395"/>
      <c r="BF683" s="395"/>
      <c r="BG683" s="395"/>
    </row>
    <row r="684" spans="3:59" ht="23.1" customHeight="1"/>
    <row r="685" spans="3:59" ht="23.1" customHeight="1">
      <c r="C685" s="22" t="s">
        <v>256</v>
      </c>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row>
    <row r="686" spans="3:59" ht="23.1" customHeight="1">
      <c r="AL686" s="395"/>
      <c r="AM686" s="395"/>
      <c r="AN686" s="395"/>
      <c r="AO686" s="395"/>
      <c r="AP686" s="395"/>
      <c r="AQ686" s="395"/>
      <c r="AR686" s="395"/>
      <c r="AS686" s="395"/>
      <c r="AT686" s="395"/>
      <c r="AU686" s="395"/>
      <c r="AV686" s="395"/>
      <c r="AW686" s="395"/>
      <c r="AX686" s="395"/>
      <c r="AY686" s="395"/>
      <c r="AZ686" s="395"/>
      <c r="BA686" s="395"/>
      <c r="BB686" s="395"/>
      <c r="BC686" s="395"/>
      <c r="BD686" s="395"/>
      <c r="BE686" s="395"/>
      <c r="BF686" s="395"/>
      <c r="BG686" s="395"/>
    </row>
    <row r="687" spans="3:59" ht="23.1" customHeight="1">
      <c r="C687" s="54"/>
      <c r="E687" t="s">
        <v>235</v>
      </c>
      <c r="M687" t="s">
        <v>232</v>
      </c>
      <c r="U687" t="s">
        <v>234</v>
      </c>
      <c r="AC687" t="s">
        <v>233</v>
      </c>
      <c r="AL687" s="395"/>
      <c r="AM687" s="395"/>
      <c r="AN687" s="395"/>
      <c r="AO687" s="395"/>
      <c r="AP687" s="395"/>
      <c r="AQ687" s="395"/>
      <c r="AR687" s="395"/>
      <c r="AS687" s="395"/>
      <c r="AT687" s="395"/>
      <c r="AU687" s="395"/>
      <c r="AV687" s="395"/>
      <c r="AW687" s="395"/>
      <c r="AX687" s="395"/>
      <c r="AY687" s="395"/>
      <c r="AZ687" s="395"/>
      <c r="BA687" s="395"/>
      <c r="BB687" s="395"/>
      <c r="BC687" s="395"/>
      <c r="BD687" s="395"/>
      <c r="BE687" s="395"/>
      <c r="BF687" s="395"/>
      <c r="BG687" s="395"/>
    </row>
    <row r="688" spans="3:59" ht="23.1" customHeight="1">
      <c r="E688" t="s">
        <v>181</v>
      </c>
      <c r="H688" s="402"/>
      <c r="I688" s="403"/>
      <c r="J688" s="403"/>
      <c r="K688" s="403"/>
      <c r="L688" s="403"/>
      <c r="M688" s="403"/>
      <c r="N688" s="403"/>
      <c r="O688" s="403"/>
      <c r="P688" s="403"/>
      <c r="Q688" s="403"/>
      <c r="R688" s="403"/>
      <c r="S688" s="403"/>
      <c r="T688" s="403"/>
      <c r="U688" s="403"/>
      <c r="V688" s="403"/>
      <c r="W688" s="403"/>
      <c r="X688" s="403"/>
      <c r="Y688" s="403"/>
      <c r="Z688" s="403"/>
      <c r="AA688" s="403"/>
      <c r="AB688" s="403"/>
      <c r="AC688" s="403"/>
      <c r="AD688" s="403"/>
      <c r="AE688" s="403"/>
      <c r="AF688" s="403"/>
      <c r="AG688" s="403"/>
      <c r="AH688" s="403"/>
      <c r="AI688" s="404"/>
      <c r="AL688" s="395"/>
      <c r="AM688" s="395"/>
      <c r="AN688" s="395"/>
      <c r="AO688" s="395"/>
      <c r="AP688" s="395"/>
      <c r="AQ688" s="395"/>
      <c r="AR688" s="395"/>
      <c r="AS688" s="395"/>
      <c r="AT688" s="395"/>
      <c r="AU688" s="395"/>
      <c r="AV688" s="395"/>
      <c r="AW688" s="395"/>
      <c r="AX688" s="395"/>
      <c r="AY688" s="395"/>
      <c r="AZ688" s="395"/>
      <c r="BA688" s="395"/>
      <c r="BB688" s="395"/>
      <c r="BC688" s="395"/>
      <c r="BD688" s="395"/>
      <c r="BE688" s="395"/>
      <c r="BF688" s="395"/>
      <c r="BG688" s="395"/>
    </row>
    <row r="689" spans="2:59" ht="23.1" customHeight="1"/>
    <row r="690" spans="2:59" ht="23.1" customHeight="1"/>
    <row r="691" spans="2:59" ht="23.1" customHeight="1">
      <c r="B691" s="197" t="s">
        <v>236</v>
      </c>
      <c r="C691" s="197"/>
      <c r="D691" s="6" t="s">
        <v>237</v>
      </c>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row>
    <row r="692" spans="2:59" ht="23.1" customHeight="1"/>
    <row r="693" spans="2:59" ht="23.1" customHeight="1">
      <c r="C693" s="22" t="s">
        <v>257</v>
      </c>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row>
    <row r="694" spans="2:59" ht="23.1" customHeight="1">
      <c r="AL694" s="395"/>
      <c r="AM694" s="395"/>
      <c r="AN694" s="395"/>
      <c r="AO694" s="395"/>
      <c r="AP694" s="395"/>
      <c r="AQ694" s="395"/>
      <c r="AR694" s="395"/>
      <c r="AS694" s="395"/>
      <c r="AT694" s="395"/>
      <c r="AU694" s="395"/>
      <c r="AV694" s="395"/>
      <c r="AW694" s="395"/>
      <c r="AX694" s="395"/>
      <c r="AY694" s="395"/>
      <c r="AZ694" s="395"/>
      <c r="BA694" s="395"/>
      <c r="BB694" s="395"/>
      <c r="BC694" s="395"/>
      <c r="BD694" s="395"/>
      <c r="BE694" s="395"/>
      <c r="BF694" s="395"/>
      <c r="BG694" s="395"/>
    </row>
    <row r="695" spans="2:59" ht="23.1" customHeight="1">
      <c r="C695" s="54"/>
      <c r="E695" t="s">
        <v>196</v>
      </c>
      <c r="K695" t="s">
        <v>227</v>
      </c>
      <c r="AL695" s="395"/>
      <c r="AM695" s="395"/>
      <c r="AN695" s="395"/>
      <c r="AO695" s="395"/>
      <c r="AP695" s="395"/>
      <c r="AQ695" s="395"/>
      <c r="AR695" s="395"/>
      <c r="AS695" s="395"/>
      <c r="AT695" s="395"/>
      <c r="AU695" s="395"/>
      <c r="AV695" s="395"/>
      <c r="AW695" s="395"/>
      <c r="AX695" s="395"/>
      <c r="AY695" s="395"/>
      <c r="AZ695" s="395"/>
      <c r="BA695" s="395"/>
      <c r="BB695" s="395"/>
      <c r="BC695" s="395"/>
      <c r="BD695" s="395"/>
      <c r="BE695" s="395"/>
      <c r="BF695" s="395"/>
      <c r="BG695" s="395"/>
    </row>
    <row r="696" spans="2:59" ht="23.1" customHeight="1">
      <c r="E696" t="s">
        <v>94</v>
      </c>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c r="AI696" s="394"/>
      <c r="AL696" s="395"/>
      <c r="AM696" s="395"/>
      <c r="AN696" s="395"/>
      <c r="AO696" s="395"/>
      <c r="AP696" s="395"/>
      <c r="AQ696" s="395"/>
      <c r="AR696" s="395"/>
      <c r="AS696" s="395"/>
      <c r="AT696" s="395"/>
      <c r="AU696" s="395"/>
      <c r="AV696" s="395"/>
      <c r="AW696" s="395"/>
      <c r="AX696" s="395"/>
      <c r="AY696" s="395"/>
      <c r="AZ696" s="395"/>
      <c r="BA696" s="395"/>
      <c r="BB696" s="395"/>
      <c r="BC696" s="395"/>
      <c r="BD696" s="395"/>
      <c r="BE696" s="395"/>
      <c r="BF696" s="395"/>
      <c r="BG696" s="395"/>
    </row>
    <row r="697" spans="2:59" ht="23.1" customHeight="1">
      <c r="AL697" s="395"/>
      <c r="AM697" s="395"/>
      <c r="AN697" s="395"/>
      <c r="AO697" s="395"/>
      <c r="AP697" s="395"/>
      <c r="AQ697" s="395"/>
      <c r="AR697" s="395"/>
      <c r="AS697" s="395"/>
      <c r="AT697" s="395"/>
      <c r="AU697" s="395"/>
      <c r="AV697" s="395"/>
      <c r="AW697" s="395"/>
      <c r="AX697" s="395"/>
      <c r="AY697" s="395"/>
      <c r="AZ697" s="395"/>
      <c r="BA697" s="395"/>
      <c r="BB697" s="395"/>
      <c r="BC697" s="395"/>
      <c r="BD697" s="395"/>
      <c r="BE697" s="395"/>
      <c r="BF697" s="395"/>
      <c r="BG697" s="395"/>
    </row>
    <row r="698" spans="2:59" ht="23.1" customHeight="1">
      <c r="C698" s="22" t="s">
        <v>488</v>
      </c>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L698" s="395"/>
      <c r="AM698" s="395"/>
      <c r="AN698" s="395"/>
      <c r="AO698" s="395"/>
      <c r="AP698" s="395"/>
      <c r="AQ698" s="395"/>
      <c r="AR698" s="395"/>
      <c r="AS698" s="395"/>
      <c r="AT698" s="395"/>
      <c r="AU698" s="395"/>
      <c r="AV698" s="395"/>
      <c r="AW698" s="395"/>
      <c r="AX698" s="395"/>
      <c r="AY698" s="395"/>
      <c r="AZ698" s="395"/>
      <c r="BA698" s="395"/>
      <c r="BB698" s="395"/>
      <c r="BC698" s="395"/>
      <c r="BD698" s="395"/>
      <c r="BE698" s="395"/>
      <c r="BF698" s="395"/>
      <c r="BG698" s="395"/>
    </row>
    <row r="699" spans="2:59" ht="23.1" customHeight="1">
      <c r="AL699" s="395"/>
      <c r="AM699" s="395"/>
      <c r="AN699" s="395"/>
      <c r="AO699" s="395"/>
      <c r="AP699" s="395"/>
      <c r="AQ699" s="395"/>
      <c r="AR699" s="395"/>
      <c r="AS699" s="395"/>
      <c r="AT699" s="395"/>
      <c r="AU699" s="395"/>
      <c r="AV699" s="395"/>
      <c r="AW699" s="395"/>
      <c r="AX699" s="395"/>
      <c r="AY699" s="395"/>
      <c r="AZ699" s="395"/>
      <c r="BA699" s="395"/>
      <c r="BB699" s="395"/>
      <c r="BC699" s="395"/>
      <c r="BD699" s="395"/>
      <c r="BE699" s="395"/>
      <c r="BF699" s="395"/>
      <c r="BG699" s="395"/>
    </row>
    <row r="700" spans="2:59" ht="23.1" customHeight="1">
      <c r="C700" s="396"/>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c r="AI700" s="398"/>
      <c r="AL700" s="395"/>
      <c r="AM700" s="395"/>
      <c r="AN700" s="395"/>
      <c r="AO700" s="395"/>
      <c r="AP700" s="395"/>
      <c r="AQ700" s="395"/>
      <c r="AR700" s="395"/>
      <c r="AS700" s="395"/>
      <c r="AT700" s="395"/>
      <c r="AU700" s="395"/>
      <c r="AV700" s="395"/>
      <c r="AW700" s="395"/>
      <c r="AX700" s="395"/>
      <c r="AY700" s="395"/>
      <c r="AZ700" s="395"/>
      <c r="BA700" s="395"/>
      <c r="BB700" s="395"/>
      <c r="BC700" s="395"/>
      <c r="BD700" s="395"/>
      <c r="BE700" s="395"/>
      <c r="BF700" s="395"/>
      <c r="BG700" s="395"/>
    </row>
    <row r="701" spans="2:59" ht="23.1" customHeight="1">
      <c r="C701" s="399"/>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0"/>
      <c r="AD701" s="400"/>
      <c r="AE701" s="400"/>
      <c r="AF701" s="400"/>
      <c r="AG701" s="400"/>
      <c r="AH701" s="400"/>
      <c r="AI701" s="401"/>
      <c r="AL701" s="395"/>
      <c r="AM701" s="395"/>
      <c r="AN701" s="395"/>
      <c r="AO701" s="395"/>
      <c r="AP701" s="395"/>
      <c r="AQ701" s="395"/>
      <c r="AR701" s="395"/>
      <c r="AS701" s="395"/>
      <c r="AT701" s="395"/>
      <c r="AU701" s="395"/>
      <c r="AV701" s="395"/>
      <c r="AW701" s="395"/>
      <c r="AX701" s="395"/>
      <c r="AY701" s="395"/>
      <c r="AZ701" s="395"/>
      <c r="BA701" s="395"/>
      <c r="BB701" s="395"/>
      <c r="BC701" s="395"/>
      <c r="BD701" s="395"/>
      <c r="BE701" s="395"/>
      <c r="BF701" s="395"/>
      <c r="BG701" s="395"/>
    </row>
    <row r="702" spans="2:59" ht="23.1" customHeight="1"/>
    <row r="703" spans="2:59" ht="23.1" customHeight="1">
      <c r="C703" s="22" t="s">
        <v>502</v>
      </c>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row>
    <row r="704" spans="2:59" ht="23.1" customHeight="1">
      <c r="AL704" s="395"/>
      <c r="AM704" s="395"/>
      <c r="AN704" s="395"/>
      <c r="AO704" s="395"/>
      <c r="AP704" s="395"/>
      <c r="AQ704" s="395"/>
      <c r="AR704" s="395"/>
      <c r="AS704" s="395"/>
      <c r="AT704" s="395"/>
      <c r="AU704" s="395"/>
      <c r="AV704" s="395"/>
      <c r="AW704" s="395"/>
      <c r="AX704" s="395"/>
      <c r="AY704" s="395"/>
      <c r="AZ704" s="395"/>
      <c r="BA704" s="395"/>
      <c r="BB704" s="395"/>
      <c r="BC704" s="395"/>
      <c r="BD704" s="395"/>
      <c r="BE704" s="395"/>
      <c r="BF704" s="395"/>
      <c r="BG704" s="395"/>
    </row>
    <row r="705" spans="3:59" ht="23.1" customHeight="1">
      <c r="C705" s="54"/>
      <c r="E705" t="s">
        <v>196</v>
      </c>
      <c r="K705" t="s">
        <v>227</v>
      </c>
      <c r="AL705" s="395"/>
      <c r="AM705" s="395"/>
      <c r="AN705" s="395"/>
      <c r="AO705" s="395"/>
      <c r="AP705" s="395"/>
      <c r="AQ705" s="395"/>
      <c r="AR705" s="395"/>
      <c r="AS705" s="395"/>
      <c r="AT705" s="395"/>
      <c r="AU705" s="395"/>
      <c r="AV705" s="395"/>
      <c r="AW705" s="395"/>
      <c r="AX705" s="395"/>
      <c r="AY705" s="395"/>
      <c r="AZ705" s="395"/>
      <c r="BA705" s="395"/>
      <c r="BB705" s="395"/>
      <c r="BC705" s="395"/>
      <c r="BD705" s="395"/>
      <c r="BE705" s="395"/>
      <c r="BF705" s="395"/>
      <c r="BG705" s="395"/>
    </row>
    <row r="706" spans="3:59" ht="23.1" customHeight="1">
      <c r="E706" t="s">
        <v>94</v>
      </c>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c r="AI706" s="394"/>
      <c r="AL706" s="395"/>
      <c r="AM706" s="395"/>
      <c r="AN706" s="395"/>
      <c r="AO706" s="395"/>
      <c r="AP706" s="395"/>
      <c r="AQ706" s="395"/>
      <c r="AR706" s="395"/>
      <c r="AS706" s="395"/>
      <c r="AT706" s="395"/>
      <c r="AU706" s="395"/>
      <c r="AV706" s="395"/>
      <c r="AW706" s="395"/>
      <c r="AX706" s="395"/>
      <c r="AY706" s="395"/>
      <c r="AZ706" s="395"/>
      <c r="BA706" s="395"/>
      <c r="BB706" s="395"/>
      <c r="BC706" s="395"/>
      <c r="BD706" s="395"/>
      <c r="BE706" s="395"/>
      <c r="BF706" s="395"/>
      <c r="BG706" s="395"/>
    </row>
    <row r="707" spans="3:59" ht="23.1" customHeight="1"/>
    <row r="708" spans="3:59" ht="23.1" customHeight="1">
      <c r="C708" s="22" t="s">
        <v>238</v>
      </c>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row>
    <row r="709" spans="3:59" ht="23.1" customHeight="1">
      <c r="C709" s="23" t="s">
        <v>239</v>
      </c>
    </row>
    <row r="710" spans="3:59" ht="23.1" customHeight="1">
      <c r="E710" s="170" t="str">
        <f>Year4&amp;"年度"</f>
        <v>2022年度</v>
      </c>
      <c r="F710" s="170"/>
      <c r="G710" s="170"/>
      <c r="H710" s="170"/>
      <c r="I710" s="408"/>
      <c r="J710" s="409"/>
      <c r="K710" s="409"/>
      <c r="L710" s="409"/>
      <c r="M710" s="410"/>
      <c r="N710" s="170" t="str">
        <f>Year3&amp;"年度"</f>
        <v>2023年度</v>
      </c>
      <c r="O710" s="170"/>
      <c r="P710" s="170"/>
      <c r="Q710" s="170"/>
      <c r="R710" s="408"/>
      <c r="S710" s="409"/>
      <c r="T710" s="409"/>
      <c r="U710" s="409"/>
      <c r="V710" s="410"/>
      <c r="W710" s="170" t="str">
        <f>Year2&amp;"年度"</f>
        <v>2024年度</v>
      </c>
      <c r="X710" s="170"/>
      <c r="Y710" s="170"/>
      <c r="Z710" s="170"/>
      <c r="AA710" s="408"/>
      <c r="AB710" s="409"/>
      <c r="AC710" s="409"/>
      <c r="AD710" s="409"/>
      <c r="AE710" s="410"/>
      <c r="AL710" s="395"/>
      <c r="AM710" s="395"/>
      <c r="AN710" s="395"/>
      <c r="AO710" s="395"/>
      <c r="AP710" s="395"/>
      <c r="AQ710" s="395"/>
      <c r="AR710" s="395"/>
      <c r="AS710" s="395"/>
      <c r="AT710" s="395"/>
      <c r="AU710" s="395"/>
      <c r="AV710" s="395"/>
      <c r="AW710" s="395"/>
      <c r="AX710" s="395"/>
      <c r="AY710" s="395"/>
      <c r="AZ710" s="395"/>
      <c r="BA710" s="395"/>
      <c r="BB710" s="395"/>
      <c r="BC710" s="395"/>
      <c r="BD710" s="395"/>
      <c r="BE710" s="395"/>
      <c r="BF710" s="395"/>
      <c r="BG710" s="395"/>
    </row>
    <row r="711" spans="3:59" ht="23.1" customHeight="1">
      <c r="E711" s="13" t="s">
        <v>312</v>
      </c>
      <c r="F711" s="13"/>
      <c r="G711" s="13"/>
      <c r="H711" s="13"/>
      <c r="I711" s="13"/>
      <c r="J711" s="13"/>
      <c r="K711" s="13"/>
      <c r="Q711" s="13"/>
      <c r="R711" s="13"/>
      <c r="S711" s="13"/>
      <c r="T711" s="13"/>
      <c r="U711" s="13"/>
      <c r="V711" s="13"/>
      <c r="W711" s="13"/>
      <c r="X711" s="13"/>
      <c r="Y711" s="13"/>
      <c r="AL711" s="395"/>
      <c r="AM711" s="395"/>
      <c r="AN711" s="395"/>
      <c r="AO711" s="395"/>
      <c r="AP711" s="395"/>
      <c r="AQ711" s="395"/>
      <c r="AR711" s="395"/>
      <c r="AS711" s="395"/>
      <c r="AT711" s="395"/>
      <c r="AU711" s="395"/>
      <c r="AV711" s="395"/>
      <c r="AW711" s="395"/>
      <c r="AX711" s="395"/>
      <c r="AY711" s="395"/>
      <c r="AZ711" s="395"/>
      <c r="BA711" s="395"/>
      <c r="BB711" s="395"/>
      <c r="BC711" s="395"/>
      <c r="BD711" s="395"/>
      <c r="BE711" s="395"/>
      <c r="BF711" s="395"/>
      <c r="BG711" s="395"/>
    </row>
    <row r="712" spans="3:59" ht="23.1" customHeight="1">
      <c r="C712" s="23" t="s">
        <v>240</v>
      </c>
    </row>
    <row r="713" spans="3:59" ht="23.1" customHeight="1">
      <c r="E713" s="170" t="str">
        <f>Year4&amp;"年度"</f>
        <v>2022年度</v>
      </c>
      <c r="F713" s="170"/>
      <c r="G713" s="170"/>
      <c r="H713" s="170"/>
      <c r="I713" s="405"/>
      <c r="J713" s="406"/>
      <c r="K713" s="406"/>
      <c r="L713" s="406"/>
      <c r="M713" s="407"/>
      <c r="N713" s="45" t="s">
        <v>33</v>
      </c>
      <c r="O713" s="170" t="str">
        <f>Year3&amp;"年度"</f>
        <v>2023年度</v>
      </c>
      <c r="P713" s="170"/>
      <c r="Q713" s="170"/>
      <c r="R713" s="170"/>
      <c r="S713" s="405"/>
      <c r="T713" s="406"/>
      <c r="U713" s="406"/>
      <c r="V713" s="406"/>
      <c r="W713" s="407"/>
      <c r="X713" s="45" t="s">
        <v>33</v>
      </c>
      <c r="Y713" s="170" t="str">
        <f>Year2&amp;"年度"</f>
        <v>2024年度</v>
      </c>
      <c r="Z713" s="170"/>
      <c r="AA713" s="170"/>
      <c r="AB713" s="170"/>
      <c r="AC713" s="405"/>
      <c r="AD713" s="406"/>
      <c r="AE713" s="406"/>
      <c r="AF713" s="406"/>
      <c r="AG713" s="407"/>
      <c r="AH713" s="45" t="s">
        <v>33</v>
      </c>
      <c r="AL713" s="395"/>
      <c r="AM713" s="395"/>
      <c r="AN713" s="395"/>
      <c r="AO713" s="395"/>
      <c r="AP713" s="395"/>
      <c r="AQ713" s="395"/>
      <c r="AR713" s="395"/>
      <c r="AS713" s="395"/>
      <c r="AT713" s="395"/>
      <c r="AU713" s="395"/>
      <c r="AV713" s="395"/>
      <c r="AW713" s="395"/>
      <c r="AX713" s="395"/>
      <c r="AY713" s="395"/>
      <c r="AZ713" s="395"/>
      <c r="BA713" s="395"/>
      <c r="BB713" s="395"/>
      <c r="BC713" s="395"/>
      <c r="BD713" s="395"/>
      <c r="BE713" s="395"/>
      <c r="BF713" s="395"/>
      <c r="BG713" s="395"/>
    </row>
    <row r="714" spans="3:59" ht="23.1" customHeight="1">
      <c r="E714" s="13" t="s">
        <v>313</v>
      </c>
      <c r="F714" s="13"/>
      <c r="G714" s="13"/>
      <c r="H714" s="13"/>
      <c r="I714" s="13"/>
      <c r="J714" s="13"/>
      <c r="K714" s="13"/>
      <c r="Q714" s="13"/>
      <c r="R714" s="13"/>
      <c r="S714" s="13"/>
      <c r="T714" s="13"/>
      <c r="U714" s="13"/>
      <c r="V714" s="13"/>
      <c r="W714" s="13"/>
      <c r="X714" s="13"/>
      <c r="Y714" s="13"/>
      <c r="AL714" s="395"/>
      <c r="AM714" s="395"/>
      <c r="AN714" s="395"/>
      <c r="AO714" s="395"/>
      <c r="AP714" s="395"/>
      <c r="AQ714" s="395"/>
      <c r="AR714" s="395"/>
      <c r="AS714" s="395"/>
      <c r="AT714" s="395"/>
      <c r="AU714" s="395"/>
      <c r="AV714" s="395"/>
      <c r="AW714" s="395"/>
      <c r="AX714" s="395"/>
      <c r="AY714" s="395"/>
      <c r="AZ714" s="395"/>
      <c r="BA714" s="395"/>
      <c r="BB714" s="395"/>
      <c r="BC714" s="395"/>
      <c r="BD714" s="395"/>
      <c r="BE714" s="395"/>
      <c r="BF714" s="395"/>
      <c r="BG714" s="395"/>
    </row>
    <row r="715" spans="3:59" ht="23.1" customHeight="1">
      <c r="C715" t="s">
        <v>13</v>
      </c>
    </row>
    <row r="716" spans="3:59" ht="23.1" customHeight="1">
      <c r="C716" s="388"/>
      <c r="D716" s="389"/>
      <c r="E716" s="389"/>
      <c r="F716" s="389"/>
      <c r="G716" s="389"/>
      <c r="H716" s="389"/>
      <c r="I716" s="389"/>
      <c r="J716" s="389"/>
      <c r="K716" s="389"/>
      <c r="L716" s="389"/>
      <c r="M716" s="389"/>
      <c r="N716" s="389"/>
      <c r="O716" s="389"/>
      <c r="P716" s="389"/>
      <c r="Q716" s="389"/>
      <c r="R716" s="389"/>
      <c r="S716" s="389"/>
      <c r="T716" s="389"/>
      <c r="U716" s="389"/>
      <c r="V716" s="389"/>
      <c r="W716" s="389"/>
      <c r="X716" s="389"/>
      <c r="Y716" s="389"/>
      <c r="Z716" s="389"/>
      <c r="AA716" s="389"/>
      <c r="AB716" s="389"/>
      <c r="AC716" s="389"/>
      <c r="AD716" s="389"/>
      <c r="AE716" s="389"/>
      <c r="AF716" s="389"/>
      <c r="AG716" s="389"/>
      <c r="AH716" s="389"/>
      <c r="AI716" s="390"/>
    </row>
    <row r="717" spans="3:59" ht="23.1" customHeight="1">
      <c r="C717" s="391"/>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92"/>
      <c r="AE717" s="392"/>
      <c r="AF717" s="392"/>
      <c r="AG717" s="392"/>
      <c r="AH717" s="392"/>
      <c r="AI717" s="393"/>
    </row>
    <row r="718" spans="3:59" ht="23.1" customHeight="1"/>
    <row r="719" spans="3:59" ht="23.1" customHeight="1">
      <c r="C719" s="22" t="s">
        <v>241</v>
      </c>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row>
    <row r="720" spans="3:59" ht="23.1" customHeight="1">
      <c r="AL720" s="395"/>
      <c r="AM720" s="395"/>
      <c r="AN720" s="395"/>
      <c r="AO720" s="395"/>
      <c r="AP720" s="395"/>
      <c r="AQ720" s="395"/>
      <c r="AR720" s="395"/>
      <c r="AS720" s="395"/>
      <c r="AT720" s="395"/>
      <c r="AU720" s="395"/>
      <c r="AV720" s="395"/>
      <c r="AW720" s="395"/>
      <c r="AX720" s="395"/>
      <c r="AY720" s="395"/>
      <c r="AZ720" s="395"/>
      <c r="BA720" s="395"/>
      <c r="BB720" s="395"/>
      <c r="BC720" s="395"/>
      <c r="BD720" s="395"/>
      <c r="BE720" s="395"/>
      <c r="BF720" s="395"/>
      <c r="BG720" s="395"/>
    </row>
    <row r="721" spans="3:59" ht="23.1" customHeight="1">
      <c r="C721" s="396"/>
      <c r="D721" s="397"/>
      <c r="E721" s="397"/>
      <c r="F721" s="397"/>
      <c r="G721" s="397"/>
      <c r="H721" s="397"/>
      <c r="I721" s="397"/>
      <c r="J721" s="397"/>
      <c r="K721" s="397"/>
      <c r="L721" s="397"/>
      <c r="M721" s="397"/>
      <c r="N721" s="397"/>
      <c r="O721" s="397"/>
      <c r="P721" s="397"/>
      <c r="Q721" s="397"/>
      <c r="R721" s="397"/>
      <c r="S721" s="397"/>
      <c r="T721" s="397"/>
      <c r="U721" s="397"/>
      <c r="V721" s="397"/>
      <c r="W721" s="397"/>
      <c r="X721" s="397"/>
      <c r="Y721" s="397"/>
      <c r="Z721" s="397"/>
      <c r="AA721" s="397"/>
      <c r="AB721" s="397"/>
      <c r="AC721" s="397"/>
      <c r="AD721" s="397"/>
      <c r="AE721" s="397"/>
      <c r="AF721" s="397"/>
      <c r="AG721" s="397"/>
      <c r="AH721" s="397"/>
      <c r="AI721" s="398"/>
      <c r="AL721" s="395"/>
      <c r="AM721" s="395"/>
      <c r="AN721" s="395"/>
      <c r="AO721" s="395"/>
      <c r="AP721" s="395"/>
      <c r="AQ721" s="395"/>
      <c r="AR721" s="395"/>
      <c r="AS721" s="395"/>
      <c r="AT721" s="395"/>
      <c r="AU721" s="395"/>
      <c r="AV721" s="395"/>
      <c r="AW721" s="395"/>
      <c r="AX721" s="395"/>
      <c r="AY721" s="395"/>
      <c r="AZ721" s="395"/>
      <c r="BA721" s="395"/>
      <c r="BB721" s="395"/>
      <c r="BC721" s="395"/>
      <c r="BD721" s="395"/>
      <c r="BE721" s="395"/>
      <c r="BF721" s="395"/>
      <c r="BG721" s="395"/>
    </row>
    <row r="722" spans="3:59" ht="23.1" customHeight="1">
      <c r="C722" s="399"/>
      <c r="D722" s="400"/>
      <c r="E722" s="400"/>
      <c r="F722" s="400"/>
      <c r="G722" s="400"/>
      <c r="H722" s="400"/>
      <c r="I722" s="400"/>
      <c r="J722" s="400"/>
      <c r="K722" s="400"/>
      <c r="L722" s="400"/>
      <c r="M722" s="400"/>
      <c r="N722" s="400"/>
      <c r="O722" s="400"/>
      <c r="P722" s="400"/>
      <c r="Q722" s="400"/>
      <c r="R722" s="400"/>
      <c r="S722" s="400"/>
      <c r="T722" s="400"/>
      <c r="U722" s="400"/>
      <c r="V722" s="400"/>
      <c r="W722" s="400"/>
      <c r="X722" s="400"/>
      <c r="Y722" s="400"/>
      <c r="Z722" s="400"/>
      <c r="AA722" s="400"/>
      <c r="AB722" s="400"/>
      <c r="AC722" s="400"/>
      <c r="AD722" s="400"/>
      <c r="AE722" s="400"/>
      <c r="AF722" s="400"/>
      <c r="AG722" s="400"/>
      <c r="AH722" s="400"/>
      <c r="AI722" s="401"/>
      <c r="AL722" s="395"/>
      <c r="AM722" s="395"/>
      <c r="AN722" s="395"/>
      <c r="AO722" s="395"/>
      <c r="AP722" s="395"/>
      <c r="AQ722" s="395"/>
      <c r="AR722" s="395"/>
      <c r="AS722" s="395"/>
      <c r="AT722" s="395"/>
      <c r="AU722" s="395"/>
      <c r="AV722" s="395"/>
      <c r="AW722" s="395"/>
      <c r="AX722" s="395"/>
      <c r="AY722" s="395"/>
      <c r="AZ722" s="395"/>
      <c r="BA722" s="395"/>
      <c r="BB722" s="395"/>
      <c r="BC722" s="395"/>
      <c r="BD722" s="395"/>
      <c r="BE722" s="395"/>
      <c r="BF722" s="395"/>
      <c r="BG722" s="395"/>
    </row>
    <row r="723" spans="3:59" ht="23.1" customHeight="1"/>
    <row r="724" spans="3:59" ht="23.1" customHeight="1">
      <c r="C724" s="22" t="s">
        <v>518</v>
      </c>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row>
    <row r="725" spans="3:59" ht="23.1" customHeight="1">
      <c r="AL725" s="395"/>
      <c r="AM725" s="395"/>
      <c r="AN725" s="395"/>
      <c r="AO725" s="395"/>
      <c r="AP725" s="395"/>
      <c r="AQ725" s="395"/>
      <c r="AR725" s="395"/>
      <c r="AS725" s="395"/>
      <c r="AT725" s="395"/>
      <c r="AU725" s="395"/>
      <c r="AV725" s="395"/>
      <c r="AW725" s="395"/>
      <c r="AX725" s="395"/>
      <c r="AY725" s="395"/>
      <c r="AZ725" s="395"/>
      <c r="BA725" s="395"/>
      <c r="BB725" s="395"/>
      <c r="BC725" s="395"/>
      <c r="BD725" s="395"/>
      <c r="BE725" s="395"/>
      <c r="BF725" s="395"/>
      <c r="BG725" s="395"/>
    </row>
    <row r="726" spans="3:59" ht="23.1" customHeight="1">
      <c r="C726" s="54"/>
      <c r="E726" t="s">
        <v>160</v>
      </c>
      <c r="K726" t="s">
        <v>161</v>
      </c>
      <c r="R726" t="s">
        <v>91</v>
      </c>
      <c r="AL726" s="395"/>
      <c r="AM726" s="395"/>
      <c r="AN726" s="395"/>
      <c r="AO726" s="395"/>
      <c r="AP726" s="395"/>
      <c r="AQ726" s="395"/>
      <c r="AR726" s="395"/>
      <c r="AS726" s="395"/>
      <c r="AT726" s="395"/>
      <c r="AU726" s="395"/>
      <c r="AV726" s="395"/>
      <c r="AW726" s="395"/>
      <c r="AX726" s="395"/>
      <c r="AY726" s="395"/>
      <c r="AZ726" s="395"/>
      <c r="BA726" s="395"/>
      <c r="BB726" s="395"/>
      <c r="BC726" s="395"/>
      <c r="BD726" s="395"/>
      <c r="BE726" s="395"/>
      <c r="BF726" s="395"/>
      <c r="BG726" s="395"/>
    </row>
    <row r="727" spans="3:59" ht="23.1" customHeight="1">
      <c r="E727" t="s">
        <v>59</v>
      </c>
      <c r="H727" s="402"/>
      <c r="I727" s="403"/>
      <c r="J727" s="403"/>
      <c r="K727" s="403"/>
      <c r="L727" s="403"/>
      <c r="M727" s="403"/>
      <c r="N727" s="403"/>
      <c r="O727" s="403"/>
      <c r="P727" s="403"/>
      <c r="Q727" s="403"/>
      <c r="R727" s="403"/>
      <c r="S727" s="403"/>
      <c r="T727" s="403"/>
      <c r="U727" s="403"/>
      <c r="V727" s="403"/>
      <c r="W727" s="403"/>
      <c r="X727" s="403"/>
      <c r="Y727" s="403"/>
      <c r="Z727" s="403"/>
      <c r="AA727" s="403"/>
      <c r="AB727" s="403"/>
      <c r="AC727" s="403"/>
      <c r="AD727" s="403"/>
      <c r="AE727" s="403"/>
      <c r="AF727" s="403"/>
      <c r="AG727" s="403"/>
      <c r="AH727" s="403"/>
      <c r="AI727" s="404"/>
      <c r="AL727" s="395"/>
      <c r="AM727" s="395"/>
      <c r="AN727" s="395"/>
      <c r="AO727" s="395"/>
      <c r="AP727" s="395"/>
      <c r="AQ727" s="395"/>
      <c r="AR727" s="395"/>
      <c r="AS727" s="395"/>
      <c r="AT727" s="395"/>
      <c r="AU727" s="395"/>
      <c r="AV727" s="395"/>
      <c r="AW727" s="395"/>
      <c r="AX727" s="395"/>
      <c r="AY727" s="395"/>
      <c r="AZ727" s="395"/>
      <c r="BA727" s="395"/>
      <c r="BB727" s="395"/>
      <c r="BC727" s="395"/>
      <c r="BD727" s="395"/>
      <c r="BE727" s="395"/>
      <c r="BF727" s="395"/>
      <c r="BG727" s="395"/>
    </row>
    <row r="728" spans="3:59" ht="23.1" customHeight="1"/>
    <row r="729" spans="3:59" ht="23.1" customHeight="1">
      <c r="C729" s="22" t="s">
        <v>314</v>
      </c>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row>
    <row r="730" spans="3:59" ht="23.1" customHeight="1">
      <c r="AL730" s="395"/>
      <c r="AM730" s="395"/>
      <c r="AN730" s="395"/>
      <c r="AO730" s="395"/>
      <c r="AP730" s="395"/>
      <c r="AQ730" s="395"/>
      <c r="AR730" s="395"/>
      <c r="AS730" s="395"/>
      <c r="AT730" s="395"/>
      <c r="AU730" s="395"/>
      <c r="AV730" s="395"/>
      <c r="AW730" s="395"/>
      <c r="AX730" s="395"/>
      <c r="AY730" s="395"/>
      <c r="AZ730" s="395"/>
      <c r="BA730" s="395"/>
      <c r="BB730" s="395"/>
      <c r="BC730" s="395"/>
      <c r="BD730" s="395"/>
      <c r="BE730" s="395"/>
      <c r="BF730" s="395"/>
      <c r="BG730" s="395"/>
    </row>
    <row r="731" spans="3:59" ht="23.1" customHeight="1">
      <c r="C731" s="396"/>
      <c r="D731" s="397"/>
      <c r="E731" s="397"/>
      <c r="F731" s="397"/>
      <c r="G731" s="397"/>
      <c r="H731" s="397"/>
      <c r="I731" s="397"/>
      <c r="J731" s="397"/>
      <c r="K731" s="397"/>
      <c r="L731" s="397"/>
      <c r="M731" s="397"/>
      <c r="N731" s="397"/>
      <c r="O731" s="397"/>
      <c r="P731" s="397"/>
      <c r="Q731" s="397"/>
      <c r="R731" s="397"/>
      <c r="S731" s="397"/>
      <c r="T731" s="397"/>
      <c r="U731" s="397"/>
      <c r="V731" s="397"/>
      <c r="W731" s="397"/>
      <c r="X731" s="397"/>
      <c r="Y731" s="397"/>
      <c r="Z731" s="397"/>
      <c r="AA731" s="397"/>
      <c r="AB731" s="397"/>
      <c r="AC731" s="397"/>
      <c r="AD731" s="397"/>
      <c r="AE731" s="397"/>
      <c r="AF731" s="397"/>
      <c r="AG731" s="397"/>
      <c r="AH731" s="397"/>
      <c r="AI731" s="398"/>
      <c r="AL731" s="395"/>
      <c r="AM731" s="395"/>
      <c r="AN731" s="395"/>
      <c r="AO731" s="395"/>
      <c r="AP731" s="395"/>
      <c r="AQ731" s="395"/>
      <c r="AR731" s="395"/>
      <c r="AS731" s="395"/>
      <c r="AT731" s="395"/>
      <c r="AU731" s="395"/>
      <c r="AV731" s="395"/>
      <c r="AW731" s="395"/>
      <c r="AX731" s="395"/>
      <c r="AY731" s="395"/>
      <c r="AZ731" s="395"/>
      <c r="BA731" s="395"/>
      <c r="BB731" s="395"/>
      <c r="BC731" s="395"/>
      <c r="BD731" s="395"/>
      <c r="BE731" s="395"/>
      <c r="BF731" s="395"/>
      <c r="BG731" s="395"/>
    </row>
    <row r="732" spans="3:59" ht="23.1" customHeight="1">
      <c r="C732" s="399"/>
      <c r="D732" s="400"/>
      <c r="E732" s="400"/>
      <c r="F732" s="400"/>
      <c r="G732" s="400"/>
      <c r="H732" s="400"/>
      <c r="I732" s="400"/>
      <c r="J732" s="400"/>
      <c r="K732" s="400"/>
      <c r="L732" s="400"/>
      <c r="M732" s="400"/>
      <c r="N732" s="400"/>
      <c r="O732" s="400"/>
      <c r="P732" s="400"/>
      <c r="Q732" s="400"/>
      <c r="R732" s="400"/>
      <c r="S732" s="400"/>
      <c r="T732" s="400"/>
      <c r="U732" s="400"/>
      <c r="V732" s="400"/>
      <c r="W732" s="400"/>
      <c r="X732" s="400"/>
      <c r="Y732" s="400"/>
      <c r="Z732" s="400"/>
      <c r="AA732" s="400"/>
      <c r="AB732" s="400"/>
      <c r="AC732" s="400"/>
      <c r="AD732" s="400"/>
      <c r="AE732" s="400"/>
      <c r="AF732" s="400"/>
      <c r="AG732" s="400"/>
      <c r="AH732" s="400"/>
      <c r="AI732" s="401"/>
      <c r="AL732" s="395"/>
      <c r="AM732" s="395"/>
      <c r="AN732" s="395"/>
      <c r="AO732" s="395"/>
      <c r="AP732" s="395"/>
      <c r="AQ732" s="395"/>
      <c r="AR732" s="395"/>
      <c r="AS732" s="395"/>
      <c r="AT732" s="395"/>
      <c r="AU732" s="395"/>
      <c r="AV732" s="395"/>
      <c r="AW732" s="395"/>
      <c r="AX732" s="395"/>
      <c r="AY732" s="395"/>
      <c r="AZ732" s="395"/>
      <c r="BA732" s="395"/>
      <c r="BB732" s="395"/>
      <c r="BC732" s="395"/>
      <c r="BD732" s="395"/>
      <c r="BE732" s="395"/>
      <c r="BF732" s="395"/>
      <c r="BG732" s="395"/>
    </row>
    <row r="733" spans="3:59" ht="23.1" customHeight="1"/>
    <row r="734" spans="3:59" ht="23.1" customHeight="1">
      <c r="C734" s="22" t="s">
        <v>491</v>
      </c>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row>
    <row r="735" spans="3:59" ht="23.1" customHeight="1">
      <c r="C735" s="33" t="s">
        <v>543</v>
      </c>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L735" s="395"/>
      <c r="AM735" s="395"/>
      <c r="AN735" s="395"/>
      <c r="AO735" s="395"/>
      <c r="AP735" s="395"/>
      <c r="AQ735" s="395"/>
      <c r="AR735" s="395"/>
      <c r="AS735" s="395"/>
      <c r="AT735" s="395"/>
      <c r="AU735" s="395"/>
      <c r="AV735" s="395"/>
      <c r="AW735" s="395"/>
      <c r="AX735" s="395"/>
      <c r="AY735" s="395"/>
      <c r="AZ735" s="395"/>
      <c r="BA735" s="395"/>
      <c r="BB735" s="395"/>
      <c r="BC735" s="395"/>
      <c r="BD735" s="395"/>
      <c r="BE735" s="395"/>
      <c r="BF735" s="395"/>
      <c r="BG735" s="395"/>
    </row>
    <row r="736" spans="3:59" ht="23.1" customHeight="1">
      <c r="AL736" s="395"/>
      <c r="AM736" s="395"/>
      <c r="AN736" s="395"/>
      <c r="AO736" s="395"/>
      <c r="AP736" s="395"/>
      <c r="AQ736" s="395"/>
      <c r="AR736" s="395"/>
      <c r="AS736" s="395"/>
      <c r="AT736" s="395"/>
      <c r="AU736" s="395"/>
      <c r="AV736" s="395"/>
      <c r="AW736" s="395"/>
      <c r="AX736" s="395"/>
      <c r="AY736" s="395"/>
      <c r="AZ736" s="395"/>
      <c r="BA736" s="395"/>
      <c r="BB736" s="395"/>
      <c r="BC736" s="395"/>
      <c r="BD736" s="395"/>
      <c r="BE736" s="395"/>
      <c r="BF736" s="395"/>
      <c r="BG736" s="395"/>
    </row>
    <row r="737" spans="2:59" ht="23.1" customHeight="1">
      <c r="C737" s="170"/>
      <c r="D737" s="170"/>
      <c r="E737" s="170"/>
      <c r="F737" s="170" t="s">
        <v>242</v>
      </c>
      <c r="G737" s="170"/>
      <c r="H737" s="170"/>
      <c r="I737" s="170"/>
      <c r="J737" s="170"/>
      <c r="K737" s="170"/>
      <c r="L737" s="170"/>
      <c r="M737" s="170"/>
      <c r="N737" s="170"/>
      <c r="O737" s="170"/>
      <c r="P737" s="170" t="s">
        <v>332</v>
      </c>
      <c r="Q737" s="170"/>
      <c r="R737" s="170"/>
      <c r="S737" s="170"/>
      <c r="T737" s="170"/>
      <c r="U737" s="170"/>
      <c r="V737" s="170"/>
      <c r="W737" s="170"/>
      <c r="X737" s="170"/>
      <c r="Y737" s="170"/>
      <c r="Z737" s="170"/>
      <c r="AA737" s="170"/>
      <c r="AB737" s="170"/>
      <c r="AC737" s="170"/>
      <c r="AD737" s="170"/>
      <c r="AE737" s="170"/>
      <c r="AF737" s="170"/>
      <c r="AG737" s="170"/>
      <c r="AH737" s="170"/>
      <c r="AI737" s="170"/>
      <c r="AL737" s="395"/>
      <c r="AM737" s="395"/>
      <c r="AN737" s="395"/>
      <c r="AO737" s="395"/>
      <c r="AP737" s="395"/>
      <c r="AQ737" s="395"/>
      <c r="AR737" s="395"/>
      <c r="AS737" s="395"/>
      <c r="AT737" s="395"/>
      <c r="AU737" s="395"/>
      <c r="AV737" s="395"/>
      <c r="AW737" s="395"/>
      <c r="AX737" s="395"/>
      <c r="AY737" s="395"/>
      <c r="AZ737" s="395"/>
      <c r="BA737" s="395"/>
      <c r="BB737" s="395"/>
      <c r="BC737" s="395"/>
      <c r="BD737" s="395"/>
      <c r="BE737" s="395"/>
      <c r="BF737" s="395"/>
      <c r="BG737" s="395"/>
    </row>
    <row r="738" spans="2:59" ht="23.1" customHeight="1">
      <c r="C738" s="170" t="str">
        <f>Year3 &amp;"年度"</f>
        <v>2023年度</v>
      </c>
      <c r="D738" s="170"/>
      <c r="E738" s="170"/>
      <c r="F738" s="232" t="s">
        <v>317</v>
      </c>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c r="AI738" s="394"/>
      <c r="AL738" s="395"/>
      <c r="AM738" s="395"/>
      <c r="AN738" s="395"/>
      <c r="AO738" s="395"/>
      <c r="AP738" s="395"/>
      <c r="AQ738" s="395"/>
      <c r="AR738" s="395"/>
      <c r="AS738" s="395"/>
      <c r="AT738" s="395"/>
      <c r="AU738" s="395"/>
      <c r="AV738" s="395"/>
      <c r="AW738" s="395"/>
      <c r="AX738" s="395"/>
      <c r="AY738" s="395"/>
      <c r="AZ738" s="395"/>
      <c r="BA738" s="395"/>
      <c r="BB738" s="395"/>
      <c r="BC738" s="395"/>
      <c r="BD738" s="395"/>
      <c r="BE738" s="395"/>
      <c r="BF738" s="395"/>
      <c r="BG738" s="395"/>
    </row>
    <row r="739" spans="2:59" ht="23.1" customHeight="1">
      <c r="C739" s="170"/>
      <c r="D739" s="170"/>
      <c r="E739" s="170"/>
      <c r="F739" s="232"/>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c r="AI739" s="394"/>
      <c r="AL739" s="395"/>
      <c r="AM739" s="395"/>
      <c r="AN739" s="395"/>
      <c r="AO739" s="395"/>
      <c r="AP739" s="395"/>
      <c r="AQ739" s="395"/>
      <c r="AR739" s="395"/>
      <c r="AS739" s="395"/>
      <c r="AT739" s="395"/>
      <c r="AU739" s="395"/>
      <c r="AV739" s="395"/>
      <c r="AW739" s="395"/>
      <c r="AX739" s="395"/>
      <c r="AY739" s="395"/>
      <c r="AZ739" s="395"/>
      <c r="BA739" s="395"/>
      <c r="BB739" s="395"/>
      <c r="BC739" s="395"/>
      <c r="BD739" s="395"/>
      <c r="BE739" s="395"/>
      <c r="BF739" s="395"/>
      <c r="BG739" s="395"/>
    </row>
    <row r="740" spans="2:59" ht="23.1" customHeight="1">
      <c r="C740" s="170"/>
      <c r="D740" s="170"/>
      <c r="E740" s="170"/>
      <c r="F740" s="232" t="s">
        <v>318</v>
      </c>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c r="AI740" s="394"/>
      <c r="AL740" s="395"/>
      <c r="AM740" s="395"/>
      <c r="AN740" s="395"/>
      <c r="AO740" s="395"/>
      <c r="AP740" s="395"/>
      <c r="AQ740" s="395"/>
      <c r="AR740" s="395"/>
      <c r="AS740" s="395"/>
      <c r="AT740" s="395"/>
      <c r="AU740" s="395"/>
      <c r="AV740" s="395"/>
      <c r="AW740" s="395"/>
      <c r="AX740" s="395"/>
      <c r="AY740" s="395"/>
      <c r="AZ740" s="395"/>
      <c r="BA740" s="395"/>
      <c r="BB740" s="395"/>
      <c r="BC740" s="395"/>
      <c r="BD740" s="395"/>
      <c r="BE740" s="395"/>
      <c r="BF740" s="395"/>
      <c r="BG740" s="395"/>
    </row>
    <row r="741" spans="2:59" ht="23.1" customHeight="1">
      <c r="C741" s="170"/>
      <c r="D741" s="170"/>
      <c r="E741" s="170"/>
      <c r="F741" s="232"/>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c r="AI741" s="394"/>
      <c r="AL741" s="395"/>
      <c r="AM741" s="395"/>
      <c r="AN741" s="395"/>
      <c r="AO741" s="395"/>
      <c r="AP741" s="395"/>
      <c r="AQ741" s="395"/>
      <c r="AR741" s="395"/>
      <c r="AS741" s="395"/>
      <c r="AT741" s="395"/>
      <c r="AU741" s="395"/>
      <c r="AV741" s="395"/>
      <c r="AW741" s="395"/>
      <c r="AX741" s="395"/>
      <c r="AY741" s="395"/>
      <c r="AZ741" s="395"/>
      <c r="BA741" s="395"/>
      <c r="BB741" s="395"/>
      <c r="BC741" s="395"/>
      <c r="BD741" s="395"/>
      <c r="BE741" s="395"/>
      <c r="BF741" s="395"/>
      <c r="BG741" s="395"/>
    </row>
    <row r="742" spans="2:59" ht="23.1" customHeight="1">
      <c r="C742" s="170" t="str">
        <f>Year2 &amp;"年度"</f>
        <v>2024年度</v>
      </c>
      <c r="D742" s="170"/>
      <c r="E742" s="170"/>
      <c r="F742" s="232" t="s">
        <v>317</v>
      </c>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c r="AI742" s="394"/>
      <c r="AL742" s="395"/>
      <c r="AM742" s="395"/>
      <c r="AN742" s="395"/>
      <c r="AO742" s="395"/>
      <c r="AP742" s="395"/>
      <c r="AQ742" s="395"/>
      <c r="AR742" s="395"/>
      <c r="AS742" s="395"/>
      <c r="AT742" s="395"/>
      <c r="AU742" s="395"/>
      <c r="AV742" s="395"/>
      <c r="AW742" s="395"/>
      <c r="AX742" s="395"/>
      <c r="AY742" s="395"/>
      <c r="AZ742" s="395"/>
      <c r="BA742" s="395"/>
      <c r="BB742" s="395"/>
      <c r="BC742" s="395"/>
      <c r="BD742" s="395"/>
      <c r="BE742" s="395"/>
      <c r="BF742" s="395"/>
      <c r="BG742" s="395"/>
    </row>
    <row r="743" spans="2:59" ht="23.1" customHeight="1">
      <c r="C743" s="170"/>
      <c r="D743" s="170"/>
      <c r="E743" s="170"/>
      <c r="F743" s="232"/>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c r="AI743" s="394"/>
      <c r="AL743" s="395"/>
      <c r="AM743" s="395"/>
      <c r="AN743" s="395"/>
      <c r="AO743" s="395"/>
      <c r="AP743" s="395"/>
      <c r="AQ743" s="395"/>
      <c r="AR743" s="395"/>
      <c r="AS743" s="395"/>
      <c r="AT743" s="395"/>
      <c r="AU743" s="395"/>
      <c r="AV743" s="395"/>
      <c r="AW743" s="395"/>
      <c r="AX743" s="395"/>
      <c r="AY743" s="395"/>
      <c r="AZ743" s="395"/>
      <c r="BA743" s="395"/>
      <c r="BB743" s="395"/>
      <c r="BC743" s="395"/>
      <c r="BD743" s="395"/>
      <c r="BE743" s="395"/>
      <c r="BF743" s="395"/>
      <c r="BG743" s="395"/>
    </row>
    <row r="744" spans="2:59" ht="23.1" customHeight="1">
      <c r="C744" s="170"/>
      <c r="D744" s="170"/>
      <c r="E744" s="170"/>
      <c r="F744" s="232" t="s">
        <v>318</v>
      </c>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c r="AI744" s="394"/>
      <c r="AL744" s="395"/>
      <c r="AM744" s="395"/>
      <c r="AN744" s="395"/>
      <c r="AO744" s="395"/>
      <c r="AP744" s="395"/>
      <c r="AQ744" s="395"/>
      <c r="AR744" s="395"/>
      <c r="AS744" s="395"/>
      <c r="AT744" s="395"/>
      <c r="AU744" s="395"/>
      <c r="AV744" s="395"/>
      <c r="AW744" s="395"/>
      <c r="AX744" s="395"/>
      <c r="AY744" s="395"/>
      <c r="AZ744" s="395"/>
      <c r="BA744" s="395"/>
      <c r="BB744" s="395"/>
      <c r="BC744" s="395"/>
      <c r="BD744" s="395"/>
      <c r="BE744" s="395"/>
      <c r="BF744" s="395"/>
      <c r="BG744" s="395"/>
    </row>
    <row r="745" spans="2:59" ht="23.1" customHeight="1">
      <c r="C745" s="170"/>
      <c r="D745" s="170"/>
      <c r="E745" s="170"/>
      <c r="F745" s="232"/>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c r="AI745" s="394"/>
      <c r="AL745" s="395"/>
      <c r="AM745" s="395"/>
      <c r="AN745" s="395"/>
      <c r="AO745" s="395"/>
      <c r="AP745" s="395"/>
      <c r="AQ745" s="395"/>
      <c r="AR745" s="395"/>
      <c r="AS745" s="395"/>
      <c r="AT745" s="395"/>
      <c r="AU745" s="395"/>
      <c r="AV745" s="395"/>
      <c r="AW745" s="395"/>
      <c r="AX745" s="395"/>
      <c r="AY745" s="395"/>
      <c r="AZ745" s="395"/>
      <c r="BA745" s="395"/>
      <c r="BB745" s="395"/>
      <c r="BC745" s="395"/>
      <c r="BD745" s="395"/>
      <c r="BE745" s="395"/>
      <c r="BF745" s="395"/>
      <c r="BG745" s="395"/>
    </row>
    <row r="746" spans="2:59" ht="23.1" customHeight="1">
      <c r="C746" t="s">
        <v>13</v>
      </c>
    </row>
    <row r="747" spans="2:59" ht="23.1" customHeight="1">
      <c r="C747" s="388"/>
      <c r="D747" s="389"/>
      <c r="E747" s="389"/>
      <c r="F747" s="389"/>
      <c r="G747" s="389"/>
      <c r="H747" s="389"/>
      <c r="I747" s="389"/>
      <c r="J747" s="389"/>
      <c r="K747" s="389"/>
      <c r="L747" s="389"/>
      <c r="M747" s="389"/>
      <c r="N747" s="389"/>
      <c r="O747" s="389"/>
      <c r="P747" s="389"/>
      <c r="Q747" s="389"/>
      <c r="R747" s="389"/>
      <c r="S747" s="389"/>
      <c r="T747" s="389"/>
      <c r="U747" s="389"/>
      <c r="V747" s="389"/>
      <c r="W747" s="389"/>
      <c r="X747" s="389"/>
      <c r="Y747" s="389"/>
      <c r="Z747" s="389"/>
      <c r="AA747" s="389"/>
      <c r="AB747" s="389"/>
      <c r="AC747" s="389"/>
      <c r="AD747" s="389"/>
      <c r="AE747" s="389"/>
      <c r="AF747" s="389"/>
      <c r="AG747" s="389"/>
      <c r="AH747" s="389"/>
      <c r="AI747" s="390"/>
    </row>
    <row r="748" spans="2:59" ht="23.1" customHeight="1">
      <c r="C748" s="391"/>
      <c r="D748" s="392"/>
      <c r="E748" s="392"/>
      <c r="F748" s="392"/>
      <c r="G748" s="392"/>
      <c r="H748" s="392"/>
      <c r="I748" s="392"/>
      <c r="J748" s="392"/>
      <c r="K748" s="392"/>
      <c r="L748" s="392"/>
      <c r="M748" s="392"/>
      <c r="N748" s="392"/>
      <c r="O748" s="392"/>
      <c r="P748" s="392"/>
      <c r="Q748" s="392"/>
      <c r="R748" s="392"/>
      <c r="S748" s="392"/>
      <c r="T748" s="392"/>
      <c r="U748" s="392"/>
      <c r="V748" s="392"/>
      <c r="W748" s="392"/>
      <c r="X748" s="392"/>
      <c r="Y748" s="392"/>
      <c r="Z748" s="392"/>
      <c r="AA748" s="392"/>
      <c r="AB748" s="392"/>
      <c r="AC748" s="392"/>
      <c r="AD748" s="392"/>
      <c r="AE748" s="392"/>
      <c r="AF748" s="392"/>
      <c r="AG748" s="392"/>
      <c r="AH748" s="392"/>
      <c r="AI748" s="393"/>
    </row>
    <row r="749" spans="2:59" s="19" customFormat="1" ht="23.1" customHeight="1">
      <c r="C749" s="70"/>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c r="AK749" s="100"/>
    </row>
    <row r="750" spans="2:59" s="19" customFormat="1" ht="23.1" customHeight="1">
      <c r="C750"/>
      <c r="D750"/>
      <c r="E750"/>
      <c r="F750"/>
      <c r="G750"/>
      <c r="H750"/>
      <c r="I750"/>
      <c r="J750"/>
      <c r="K750"/>
      <c r="L750"/>
      <c r="M750"/>
      <c r="N750"/>
      <c r="O750"/>
      <c r="P750"/>
      <c r="Q750"/>
      <c r="R750"/>
      <c r="S750"/>
      <c r="T750"/>
      <c r="U750"/>
      <c r="V750"/>
      <c r="W750"/>
      <c r="X750"/>
      <c r="Y750"/>
      <c r="Z750"/>
      <c r="AA750"/>
      <c r="AB750"/>
      <c r="AC750"/>
      <c r="AD750"/>
      <c r="AE750"/>
      <c r="AF750"/>
      <c r="AG750"/>
      <c r="AH750"/>
      <c r="AI750"/>
      <c r="AK750" s="100"/>
    </row>
    <row r="751" spans="2:59" ht="23.1" customHeight="1">
      <c r="B751" s="23" t="s">
        <v>548</v>
      </c>
    </row>
    <row r="752" spans="2:59" ht="23.1" customHeight="1"/>
    <row r="753" ht="23.1" customHeight="1"/>
    <row r="754" ht="23.1" customHeight="1"/>
  </sheetData>
  <sheetProtection algorithmName="SHA-512" hashValue="odg96gKkuX7ot6JU9ueq/+FmcGmDb7Gdes0PXba4+8ndxrt5r7uqJTcbMYI+YpRe6a9sdrqeEdUGR/nAeCt6Ew==" saltValue="aZyd9LSLy1K6h+dHmhRIAg==" spinCount="100000" sheet="1" objects="1" scenarios="1" selectLockedCells="1"/>
  <dataConsolidate/>
  <mergeCells count="892">
    <mergeCell ref="B2:C4"/>
    <mergeCell ref="AL2:BG2"/>
    <mergeCell ref="AL5:BG22"/>
    <mergeCell ref="C6:I6"/>
    <mergeCell ref="J6:N6"/>
    <mergeCell ref="O6:S6"/>
    <mergeCell ref="T6:X6"/>
    <mergeCell ref="Y6:AB6"/>
    <mergeCell ref="C7:F8"/>
    <mergeCell ref="G7:I7"/>
    <mergeCell ref="J7:M7"/>
    <mergeCell ref="O7:R7"/>
    <mergeCell ref="T7:W7"/>
    <mergeCell ref="Y7:AA7"/>
    <mergeCell ref="G8:I8"/>
    <mergeCell ref="J8:M8"/>
    <mergeCell ref="O8:R8"/>
    <mergeCell ref="T8:W8"/>
    <mergeCell ref="Y8:AA8"/>
    <mergeCell ref="C9:F10"/>
    <mergeCell ref="G9:I9"/>
    <mergeCell ref="J9:M9"/>
    <mergeCell ref="O9:R9"/>
    <mergeCell ref="T9:W9"/>
    <mergeCell ref="G10:I10"/>
    <mergeCell ref="J10:M10"/>
    <mergeCell ref="O10:R10"/>
    <mergeCell ref="T10:W10"/>
    <mergeCell ref="C11:F12"/>
    <mergeCell ref="G11:I11"/>
    <mergeCell ref="J11:M11"/>
    <mergeCell ref="O11:R11"/>
    <mergeCell ref="T11:W11"/>
    <mergeCell ref="G12:I12"/>
    <mergeCell ref="J12:M12"/>
    <mergeCell ref="O12:R12"/>
    <mergeCell ref="T12:W12"/>
    <mergeCell ref="C13:F14"/>
    <mergeCell ref="G13:I13"/>
    <mergeCell ref="J13:M13"/>
    <mergeCell ref="O13:R13"/>
    <mergeCell ref="T13:W13"/>
    <mergeCell ref="G14:I14"/>
    <mergeCell ref="J14:M14"/>
    <mergeCell ref="O14:R14"/>
    <mergeCell ref="T14:W14"/>
    <mergeCell ref="C15:F16"/>
    <mergeCell ref="G15:I15"/>
    <mergeCell ref="J15:M15"/>
    <mergeCell ref="G16:I16"/>
    <mergeCell ref="J16:M16"/>
    <mergeCell ref="P16:AI18"/>
    <mergeCell ref="C17:F18"/>
    <mergeCell ref="G17:I17"/>
    <mergeCell ref="J17:M17"/>
    <mergeCell ref="G18:I18"/>
    <mergeCell ref="P20:AI22"/>
    <mergeCell ref="C21:F22"/>
    <mergeCell ref="G21:I21"/>
    <mergeCell ref="J21:M21"/>
    <mergeCell ref="G22:I22"/>
    <mergeCell ref="J22:M22"/>
    <mergeCell ref="J18:M18"/>
    <mergeCell ref="C19:F20"/>
    <mergeCell ref="G19:I19"/>
    <mergeCell ref="J19:M19"/>
    <mergeCell ref="G20:I20"/>
    <mergeCell ref="J20:M20"/>
    <mergeCell ref="AL26:BG28"/>
    <mergeCell ref="H28:AI28"/>
    <mergeCell ref="B31:C31"/>
    <mergeCell ref="AL32:BG41"/>
    <mergeCell ref="H34:AI34"/>
    <mergeCell ref="C36:E37"/>
    <mergeCell ref="F36:J37"/>
    <mergeCell ref="K36:AD36"/>
    <mergeCell ref="K37:N37"/>
    <mergeCell ref="O37:R37"/>
    <mergeCell ref="S37:V37"/>
    <mergeCell ref="W37:Z37"/>
    <mergeCell ref="AA37:AD37"/>
    <mergeCell ref="AE37:AH37"/>
    <mergeCell ref="C38:E38"/>
    <mergeCell ref="F38:I38"/>
    <mergeCell ref="K38:M38"/>
    <mergeCell ref="O38:Q38"/>
    <mergeCell ref="S38:U38"/>
    <mergeCell ref="W38:Y38"/>
    <mergeCell ref="AA38:AC38"/>
    <mergeCell ref="AE38:AG38"/>
    <mergeCell ref="C39:E39"/>
    <mergeCell ref="F39:I39"/>
    <mergeCell ref="K39:M39"/>
    <mergeCell ref="O39:Q39"/>
    <mergeCell ref="S39:U39"/>
    <mergeCell ref="W39:Y39"/>
    <mergeCell ref="AA39:AC39"/>
    <mergeCell ref="AE39:AG39"/>
    <mergeCell ref="AA40:AC40"/>
    <mergeCell ref="AE40:AG40"/>
    <mergeCell ref="B41:E41"/>
    <mergeCell ref="F41:I41"/>
    <mergeCell ref="K41:M41"/>
    <mergeCell ref="O41:Q41"/>
    <mergeCell ref="S41:U41"/>
    <mergeCell ref="W41:Y41"/>
    <mergeCell ref="AA41:AC41"/>
    <mergeCell ref="C40:E40"/>
    <mergeCell ref="F40:I40"/>
    <mergeCell ref="K40:M40"/>
    <mergeCell ref="O40:Q40"/>
    <mergeCell ref="S40:U40"/>
    <mergeCell ref="W40:Y40"/>
    <mergeCell ref="C43:AI44"/>
    <mergeCell ref="E46:G46"/>
    <mergeCell ref="H46:J46"/>
    <mergeCell ref="K46:M46"/>
    <mergeCell ref="N46:P46"/>
    <mergeCell ref="Q46:S46"/>
    <mergeCell ref="T46:V46"/>
    <mergeCell ref="X46:AH49"/>
    <mergeCell ref="C47:D47"/>
    <mergeCell ref="E47:F47"/>
    <mergeCell ref="H47:I47"/>
    <mergeCell ref="K47:L47"/>
    <mergeCell ref="N47:O47"/>
    <mergeCell ref="Q47:R47"/>
    <mergeCell ref="T47:U47"/>
    <mergeCell ref="C48:D48"/>
    <mergeCell ref="E48:F48"/>
    <mergeCell ref="H48:I48"/>
    <mergeCell ref="K48:L48"/>
    <mergeCell ref="N48:O48"/>
    <mergeCell ref="Q48:R48"/>
    <mergeCell ref="T48:U48"/>
    <mergeCell ref="C49:D49"/>
    <mergeCell ref="E49:F49"/>
    <mergeCell ref="H49:I49"/>
    <mergeCell ref="K49:L49"/>
    <mergeCell ref="N49:O49"/>
    <mergeCell ref="Q49:R49"/>
    <mergeCell ref="T49:U49"/>
    <mergeCell ref="B52:C53"/>
    <mergeCell ref="AL54:BG62"/>
    <mergeCell ref="C55:F55"/>
    <mergeCell ref="G55:J55"/>
    <mergeCell ref="K55:N55"/>
    <mergeCell ref="O55:R55"/>
    <mergeCell ref="S55:V55"/>
    <mergeCell ref="Y55:Z55"/>
    <mergeCell ref="AA55:AC55"/>
    <mergeCell ref="AD55:AF55"/>
    <mergeCell ref="AG55:AI55"/>
    <mergeCell ref="C56:F56"/>
    <mergeCell ref="G56:I56"/>
    <mergeCell ref="K56:M56"/>
    <mergeCell ref="O56:Q56"/>
    <mergeCell ref="S56:U56"/>
    <mergeCell ref="Y56:Z56"/>
    <mergeCell ref="AA56:AB56"/>
    <mergeCell ref="AD56:AE56"/>
    <mergeCell ref="AG56:AH56"/>
    <mergeCell ref="AA57:AB57"/>
    <mergeCell ref="AD57:AE57"/>
    <mergeCell ref="AG57:AH57"/>
    <mergeCell ref="C58:F58"/>
    <mergeCell ref="G58:I58"/>
    <mergeCell ref="K58:M58"/>
    <mergeCell ref="O58:Q58"/>
    <mergeCell ref="S58:U58"/>
    <mergeCell ref="Y58:Z58"/>
    <mergeCell ref="AA58:AB58"/>
    <mergeCell ref="C57:F57"/>
    <mergeCell ref="G57:I57"/>
    <mergeCell ref="K57:M57"/>
    <mergeCell ref="O57:Q57"/>
    <mergeCell ref="S57:U57"/>
    <mergeCell ref="Y57:Z57"/>
    <mergeCell ref="AD58:AE58"/>
    <mergeCell ref="AG58:AH58"/>
    <mergeCell ref="C59:F59"/>
    <mergeCell ref="G59:I59"/>
    <mergeCell ref="K59:M59"/>
    <mergeCell ref="O59:Q59"/>
    <mergeCell ref="S59:U59"/>
    <mergeCell ref="Y59:Z59"/>
    <mergeCell ref="AA59:AB59"/>
    <mergeCell ref="AD59:AE59"/>
    <mergeCell ref="AG59:AH59"/>
    <mergeCell ref="C60:F60"/>
    <mergeCell ref="G60:I60"/>
    <mergeCell ref="K60:M60"/>
    <mergeCell ref="O60:Q60"/>
    <mergeCell ref="S60:U60"/>
    <mergeCell ref="Y60:Z60"/>
    <mergeCell ref="AA60:AB60"/>
    <mergeCell ref="AD60:AE60"/>
    <mergeCell ref="AG60:AH60"/>
    <mergeCell ref="C61:F61"/>
    <mergeCell ref="G61:I61"/>
    <mergeCell ref="K61:M61"/>
    <mergeCell ref="O61:Q61"/>
    <mergeCell ref="Y61:AI62"/>
    <mergeCell ref="C62:F62"/>
    <mergeCell ref="G62:I62"/>
    <mergeCell ref="K62:M62"/>
    <mergeCell ref="O62:Q62"/>
    <mergeCell ref="S71:W71"/>
    <mergeCell ref="C72:F72"/>
    <mergeCell ref="G72:K72"/>
    <mergeCell ref="M72:Q72"/>
    <mergeCell ref="S72:W72"/>
    <mergeCell ref="C75:AI76"/>
    <mergeCell ref="C64:AI65"/>
    <mergeCell ref="B68:C68"/>
    <mergeCell ref="AL69:BG73"/>
    <mergeCell ref="C70:F70"/>
    <mergeCell ref="G70:L70"/>
    <mergeCell ref="M70:R70"/>
    <mergeCell ref="S70:X70"/>
    <mergeCell ref="C71:F71"/>
    <mergeCell ref="G71:K71"/>
    <mergeCell ref="M71:Q71"/>
    <mergeCell ref="P84:AI85"/>
    <mergeCell ref="C86:H87"/>
    <mergeCell ref="I86:L87"/>
    <mergeCell ref="M86:O87"/>
    <mergeCell ref="P86:AI87"/>
    <mergeCell ref="B79:C79"/>
    <mergeCell ref="AL80:BG92"/>
    <mergeCell ref="C81:H81"/>
    <mergeCell ref="I81:L81"/>
    <mergeCell ref="M81:O81"/>
    <mergeCell ref="P81:AI81"/>
    <mergeCell ref="C82:H83"/>
    <mergeCell ref="I82:L83"/>
    <mergeCell ref="M82:O83"/>
    <mergeCell ref="P82:AI83"/>
    <mergeCell ref="C88:H88"/>
    <mergeCell ref="I88:L88"/>
    <mergeCell ref="M88:O88"/>
    <mergeCell ref="C90:H90"/>
    <mergeCell ref="I90:L90"/>
    <mergeCell ref="M90:O90"/>
    <mergeCell ref="C84:H85"/>
    <mergeCell ref="I84:L85"/>
    <mergeCell ref="M84:O85"/>
    <mergeCell ref="P90:AI90"/>
    <mergeCell ref="C91:H91"/>
    <mergeCell ref="I91:L91"/>
    <mergeCell ref="M91:O91"/>
    <mergeCell ref="P91:AI91"/>
    <mergeCell ref="C92:H92"/>
    <mergeCell ref="I92:L92"/>
    <mergeCell ref="M92:O92"/>
    <mergeCell ref="P92:AI92"/>
    <mergeCell ref="AL95:BG97"/>
    <mergeCell ref="H97:AI97"/>
    <mergeCell ref="AL100:BG103"/>
    <mergeCell ref="C101:AI103"/>
    <mergeCell ref="B106:C106"/>
    <mergeCell ref="AI107:AJ107"/>
    <mergeCell ref="AL107:BG122"/>
    <mergeCell ref="G108:J108"/>
    <mergeCell ref="C109:H109"/>
    <mergeCell ref="I109:N109"/>
    <mergeCell ref="AG110:AH110"/>
    <mergeCell ref="C111:H111"/>
    <mergeCell ref="I111:M111"/>
    <mergeCell ref="O111:S111"/>
    <mergeCell ref="U111:Y111"/>
    <mergeCell ref="AA111:AE111"/>
    <mergeCell ref="AG111:AH111"/>
    <mergeCell ref="O109:T109"/>
    <mergeCell ref="U109:Z109"/>
    <mergeCell ref="AA109:AF109"/>
    <mergeCell ref="C110:H110"/>
    <mergeCell ref="I110:M110"/>
    <mergeCell ref="O110:S110"/>
    <mergeCell ref="U110:Y110"/>
    <mergeCell ref="AA110:AE110"/>
    <mergeCell ref="C113:H113"/>
    <mergeCell ref="I113:M113"/>
    <mergeCell ref="O113:S113"/>
    <mergeCell ref="U113:Y113"/>
    <mergeCell ref="AA113:AE113"/>
    <mergeCell ref="AG113:AH113"/>
    <mergeCell ref="C112:H112"/>
    <mergeCell ref="I112:M112"/>
    <mergeCell ref="O112:S112"/>
    <mergeCell ref="U112:Y112"/>
    <mergeCell ref="AA112:AE112"/>
    <mergeCell ref="AG112:AH112"/>
    <mergeCell ref="AF116:AI116"/>
    <mergeCell ref="O117:S117"/>
    <mergeCell ref="T117:V117"/>
    <mergeCell ref="X117:Z117"/>
    <mergeCell ref="AB117:AD117"/>
    <mergeCell ref="AF117:AH117"/>
    <mergeCell ref="C115:M119"/>
    <mergeCell ref="W115:Z115"/>
    <mergeCell ref="O116:S116"/>
    <mergeCell ref="T116:W116"/>
    <mergeCell ref="X116:AA116"/>
    <mergeCell ref="AB116:AE116"/>
    <mergeCell ref="O118:S118"/>
    <mergeCell ref="T118:V118"/>
    <mergeCell ref="X118:Z118"/>
    <mergeCell ref="AB118:AD118"/>
    <mergeCell ref="O120:S120"/>
    <mergeCell ref="T120:V120"/>
    <mergeCell ref="X120:Z120"/>
    <mergeCell ref="AB120:AD120"/>
    <mergeCell ref="AF120:AH120"/>
    <mergeCell ref="O121:AI122"/>
    <mergeCell ref="AF118:AH118"/>
    <mergeCell ref="O119:S119"/>
    <mergeCell ref="T119:V119"/>
    <mergeCell ref="X119:Z119"/>
    <mergeCell ref="AB119:AD119"/>
    <mergeCell ref="AF119:AH119"/>
    <mergeCell ref="B134:C134"/>
    <mergeCell ref="AL137:BG141"/>
    <mergeCell ref="H139:AI139"/>
    <mergeCell ref="F141:Y141"/>
    <mergeCell ref="AD141:AG141"/>
    <mergeCell ref="C143:AI144"/>
    <mergeCell ref="C124:K125"/>
    <mergeCell ref="L124:AI125"/>
    <mergeCell ref="AL124:BG127"/>
    <mergeCell ref="C126:K127"/>
    <mergeCell ref="L126:AI127"/>
    <mergeCell ref="C130:AI131"/>
    <mergeCell ref="AL162:BG164"/>
    <mergeCell ref="C163:AI164"/>
    <mergeCell ref="AL167:BG169"/>
    <mergeCell ref="C168:AI169"/>
    <mergeCell ref="AL172:BG174"/>
    <mergeCell ref="C173:AI174"/>
    <mergeCell ref="AL147:BG149"/>
    <mergeCell ref="H149:AI149"/>
    <mergeCell ref="AL152:BG154"/>
    <mergeCell ref="H154:AI154"/>
    <mergeCell ref="AL157:BG159"/>
    <mergeCell ref="C158:AI159"/>
    <mergeCell ref="B177:C177"/>
    <mergeCell ref="AL178:BG185"/>
    <mergeCell ref="C180:H180"/>
    <mergeCell ref="I180:N180"/>
    <mergeCell ref="O180:T180"/>
    <mergeCell ref="U180:Z180"/>
    <mergeCell ref="C181:H181"/>
    <mergeCell ref="I181:M181"/>
    <mergeCell ref="O181:S181"/>
    <mergeCell ref="U181:Y181"/>
    <mergeCell ref="C188:AI189"/>
    <mergeCell ref="AL192:BG197"/>
    <mergeCell ref="H194:AI194"/>
    <mergeCell ref="C196:G197"/>
    <mergeCell ref="H196:AI197"/>
    <mergeCell ref="AL200:BG202"/>
    <mergeCell ref="C201:AI202"/>
    <mergeCell ref="C182:H182"/>
    <mergeCell ref="I182:M182"/>
    <mergeCell ref="O182:S182"/>
    <mergeCell ref="U182:Y182"/>
    <mergeCell ref="C184:F185"/>
    <mergeCell ref="G184:AI185"/>
    <mergeCell ref="B205:C205"/>
    <mergeCell ref="AL206:BG211"/>
    <mergeCell ref="C207:F207"/>
    <mergeCell ref="G207:L207"/>
    <mergeCell ref="M207:R207"/>
    <mergeCell ref="S207:X207"/>
    <mergeCell ref="Y207:AB207"/>
    <mergeCell ref="C208:F208"/>
    <mergeCell ref="G208:K208"/>
    <mergeCell ref="M208:Q208"/>
    <mergeCell ref="C210:F210"/>
    <mergeCell ref="G210:K210"/>
    <mergeCell ref="M210:Q210"/>
    <mergeCell ref="S210:W210"/>
    <mergeCell ref="Y210:AA210"/>
    <mergeCell ref="C213:AI214"/>
    <mergeCell ref="S208:W208"/>
    <mergeCell ref="Y208:AA208"/>
    <mergeCell ref="C209:F209"/>
    <mergeCell ref="G209:K209"/>
    <mergeCell ref="M209:Q209"/>
    <mergeCell ref="S209:W209"/>
    <mergeCell ref="Y209:AA209"/>
    <mergeCell ref="X220:AC220"/>
    <mergeCell ref="AE220:AG220"/>
    <mergeCell ref="C221:I221"/>
    <mergeCell ref="J221:O221"/>
    <mergeCell ref="Q221:V221"/>
    <mergeCell ref="X221:AC221"/>
    <mergeCell ref="AE221:AG221"/>
    <mergeCell ref="B217:C217"/>
    <mergeCell ref="AL218:BG229"/>
    <mergeCell ref="C219:I219"/>
    <mergeCell ref="J219:P219"/>
    <mergeCell ref="Q219:W219"/>
    <mergeCell ref="X219:AD219"/>
    <mergeCell ref="AE219:AH219"/>
    <mergeCell ref="C220:I220"/>
    <mergeCell ref="J220:O220"/>
    <mergeCell ref="Q220:V220"/>
    <mergeCell ref="C224:AI225"/>
    <mergeCell ref="H227:L227"/>
    <mergeCell ref="M227:Q227"/>
    <mergeCell ref="R227:V227"/>
    <mergeCell ref="X227:AH229"/>
    <mergeCell ref="C228:G228"/>
    <mergeCell ref="H228:K228"/>
    <mergeCell ref="M228:P228"/>
    <mergeCell ref="R228:U228"/>
    <mergeCell ref="AL232:BG253"/>
    <mergeCell ref="C233:H233"/>
    <mergeCell ref="I233:K233"/>
    <mergeCell ref="L233:AI233"/>
    <mergeCell ref="C234:H235"/>
    <mergeCell ref="I234:K235"/>
    <mergeCell ref="C240:H241"/>
    <mergeCell ref="I240:K241"/>
    <mergeCell ref="L240:AI241"/>
    <mergeCell ref="C242:H243"/>
    <mergeCell ref="I242:K243"/>
    <mergeCell ref="L242:AI243"/>
    <mergeCell ref="L234:AI235"/>
    <mergeCell ref="C236:H237"/>
    <mergeCell ref="I236:K237"/>
    <mergeCell ref="L236:AI237"/>
    <mergeCell ref="C238:H239"/>
    <mergeCell ref="I238:K239"/>
    <mergeCell ref="L238:AI239"/>
    <mergeCell ref="C244:H245"/>
    <mergeCell ref="I244:K245"/>
    <mergeCell ref="L244:AI245"/>
    <mergeCell ref="C246:H247"/>
    <mergeCell ref="I246:K247"/>
    <mergeCell ref="L246:AI247"/>
    <mergeCell ref="C229:G229"/>
    <mergeCell ref="H229:K229"/>
    <mergeCell ref="M229:P229"/>
    <mergeCell ref="R229:U229"/>
    <mergeCell ref="B231:C231"/>
    <mergeCell ref="C252:H253"/>
    <mergeCell ref="I252:K253"/>
    <mergeCell ref="L252:AI253"/>
    <mergeCell ref="C248:H249"/>
    <mergeCell ref="I248:K249"/>
    <mergeCell ref="L248:AI249"/>
    <mergeCell ref="C250:H251"/>
    <mergeCell ref="I250:K251"/>
    <mergeCell ref="L250:AI251"/>
    <mergeCell ref="B261:B262"/>
    <mergeCell ref="C261:K262"/>
    <mergeCell ref="L261:AI262"/>
    <mergeCell ref="AL265:BG284"/>
    <mergeCell ref="H267:AI267"/>
    <mergeCell ref="H273:AI273"/>
    <mergeCell ref="H276:AI276"/>
    <mergeCell ref="H278:K278"/>
    <mergeCell ref="L278:P278"/>
    <mergeCell ref="R278:U278"/>
    <mergeCell ref="AL256:BG262"/>
    <mergeCell ref="V278:Z278"/>
    <mergeCell ref="C256:K256"/>
    <mergeCell ref="L256:AI256"/>
    <mergeCell ref="F280:G280"/>
    <mergeCell ref="H280:AI281"/>
    <mergeCell ref="C283:AI284"/>
    <mergeCell ref="B257:B258"/>
    <mergeCell ref="C257:K258"/>
    <mergeCell ref="L257:AI258"/>
    <mergeCell ref="B259:B260"/>
    <mergeCell ref="C259:K260"/>
    <mergeCell ref="L259:AI260"/>
    <mergeCell ref="AL287:BG304"/>
    <mergeCell ref="H289:AI289"/>
    <mergeCell ref="H295:AI295"/>
    <mergeCell ref="J298:AI298"/>
    <mergeCell ref="K299:AI299"/>
    <mergeCell ref="N300:AI300"/>
    <mergeCell ref="H301:AI301"/>
    <mergeCell ref="C303:AI304"/>
    <mergeCell ref="B307:C307"/>
    <mergeCell ref="AL308:BG327"/>
    <mergeCell ref="C309:H309"/>
    <mergeCell ref="I309:K309"/>
    <mergeCell ref="L309:AI309"/>
    <mergeCell ref="C310:H311"/>
    <mergeCell ref="I310:K311"/>
    <mergeCell ref="L310:AI311"/>
    <mergeCell ref="C316:H317"/>
    <mergeCell ref="I316:K317"/>
    <mergeCell ref="L316:AI317"/>
    <mergeCell ref="C318:H319"/>
    <mergeCell ref="I318:K319"/>
    <mergeCell ref="L318:AI319"/>
    <mergeCell ref="C312:H313"/>
    <mergeCell ref="I312:K313"/>
    <mergeCell ref="L312:AI313"/>
    <mergeCell ref="C314:H315"/>
    <mergeCell ref="I314:K315"/>
    <mergeCell ref="L314:AI315"/>
    <mergeCell ref="C324:H325"/>
    <mergeCell ref="I324:K325"/>
    <mergeCell ref="L324:AI325"/>
    <mergeCell ref="C326:H327"/>
    <mergeCell ref="I326:K327"/>
    <mergeCell ref="L326:AI327"/>
    <mergeCell ref="C320:H321"/>
    <mergeCell ref="I320:K321"/>
    <mergeCell ref="L320:AI321"/>
    <mergeCell ref="C322:H323"/>
    <mergeCell ref="I322:K323"/>
    <mergeCell ref="L322:AI323"/>
    <mergeCell ref="C335:K336"/>
    <mergeCell ref="L335:AI336"/>
    <mergeCell ref="B339:C340"/>
    <mergeCell ref="AL344:BG349"/>
    <mergeCell ref="I346:L346"/>
    <mergeCell ref="P346:S346"/>
    <mergeCell ref="C348:E349"/>
    <mergeCell ref="F348:AI349"/>
    <mergeCell ref="C330:K330"/>
    <mergeCell ref="L330:AI330"/>
    <mergeCell ref="AL330:BG336"/>
    <mergeCell ref="B331:B332"/>
    <mergeCell ref="C331:K332"/>
    <mergeCell ref="L331:AI332"/>
    <mergeCell ref="B333:B334"/>
    <mergeCell ref="C333:K334"/>
    <mergeCell ref="L333:AI334"/>
    <mergeCell ref="B335:B336"/>
    <mergeCell ref="AL352:BG354"/>
    <mergeCell ref="L353:AI353"/>
    <mergeCell ref="AL357:BG360"/>
    <mergeCell ref="K359:AI359"/>
    <mergeCell ref="B363:AI366"/>
    <mergeCell ref="AL363:BG389"/>
    <mergeCell ref="B367:Y367"/>
    <mergeCell ref="B368:K368"/>
    <mergeCell ref="L368:X368"/>
    <mergeCell ref="AA368:AC368"/>
    <mergeCell ref="AG369:AH369"/>
    <mergeCell ref="B370:K370"/>
    <mergeCell ref="L370:N370"/>
    <mergeCell ref="O370:P370"/>
    <mergeCell ref="Q370:S370"/>
    <mergeCell ref="T370:U370"/>
    <mergeCell ref="V370:X370"/>
    <mergeCell ref="AG370:AH370"/>
    <mergeCell ref="AD368:AF368"/>
    <mergeCell ref="AG368:AI368"/>
    <mergeCell ref="B369:K369"/>
    <mergeCell ref="L369:N369"/>
    <mergeCell ref="O369:P369"/>
    <mergeCell ref="Q369:S369"/>
    <mergeCell ref="T369:U369"/>
    <mergeCell ref="V369:X369"/>
    <mergeCell ref="AA369:AB369"/>
    <mergeCell ref="AD369:AE369"/>
    <mergeCell ref="B375:Y375"/>
    <mergeCell ref="B376:K376"/>
    <mergeCell ref="L376:X376"/>
    <mergeCell ref="AA376:AC376"/>
    <mergeCell ref="AD376:AF376"/>
    <mergeCell ref="AG376:AI376"/>
    <mergeCell ref="AG371:AH371"/>
    <mergeCell ref="B372:K372"/>
    <mergeCell ref="L372:T372"/>
    <mergeCell ref="V372:X372"/>
    <mergeCell ref="AG372:AH372"/>
    <mergeCell ref="B373:K373"/>
    <mergeCell ref="L373:X373"/>
    <mergeCell ref="B371:K371"/>
    <mergeCell ref="L371:N371"/>
    <mergeCell ref="O371:P371"/>
    <mergeCell ref="Q371:S371"/>
    <mergeCell ref="T371:U371"/>
    <mergeCell ref="V371:X371"/>
    <mergeCell ref="AA377:AB377"/>
    <mergeCell ref="AD377:AE377"/>
    <mergeCell ref="AG377:AH377"/>
    <mergeCell ref="B378:K378"/>
    <mergeCell ref="L378:N378"/>
    <mergeCell ref="O378:P378"/>
    <mergeCell ref="Q378:S378"/>
    <mergeCell ref="T378:U378"/>
    <mergeCell ref="V378:X378"/>
    <mergeCell ref="AG378:AH378"/>
    <mergeCell ref="B377:K377"/>
    <mergeCell ref="L377:N377"/>
    <mergeCell ref="O377:P377"/>
    <mergeCell ref="Q377:S377"/>
    <mergeCell ref="T377:U377"/>
    <mergeCell ref="V377:X377"/>
    <mergeCell ref="B383:Y383"/>
    <mergeCell ref="B384:K384"/>
    <mergeCell ref="L384:X384"/>
    <mergeCell ref="AA384:AC384"/>
    <mergeCell ref="AD384:AF384"/>
    <mergeCell ref="AG384:AI384"/>
    <mergeCell ref="AG379:AH379"/>
    <mergeCell ref="B380:K380"/>
    <mergeCell ref="L380:T380"/>
    <mergeCell ref="V380:X380"/>
    <mergeCell ref="AG380:AH380"/>
    <mergeCell ref="B381:K381"/>
    <mergeCell ref="L381:X381"/>
    <mergeCell ref="B379:K379"/>
    <mergeCell ref="L379:N379"/>
    <mergeCell ref="O379:P379"/>
    <mergeCell ref="Q379:S379"/>
    <mergeCell ref="T379:U379"/>
    <mergeCell ref="V379:X379"/>
    <mergeCell ref="AA385:AB385"/>
    <mergeCell ref="AD385:AE385"/>
    <mergeCell ref="AG385:AH385"/>
    <mergeCell ref="B386:K386"/>
    <mergeCell ref="L386:N386"/>
    <mergeCell ref="O386:P386"/>
    <mergeCell ref="Q386:S386"/>
    <mergeCell ref="T386:U386"/>
    <mergeCell ref="V386:X386"/>
    <mergeCell ref="AG386:AH386"/>
    <mergeCell ref="B385:K385"/>
    <mergeCell ref="L385:N385"/>
    <mergeCell ref="O385:P385"/>
    <mergeCell ref="Q385:S385"/>
    <mergeCell ref="T385:U385"/>
    <mergeCell ref="V385:X385"/>
    <mergeCell ref="AG387:AH387"/>
    <mergeCell ref="B388:K388"/>
    <mergeCell ref="L388:T388"/>
    <mergeCell ref="V388:X388"/>
    <mergeCell ref="AG388:AH388"/>
    <mergeCell ref="B389:K389"/>
    <mergeCell ref="L389:X389"/>
    <mergeCell ref="B387:K387"/>
    <mergeCell ref="L387:N387"/>
    <mergeCell ref="O387:P387"/>
    <mergeCell ref="Q387:S387"/>
    <mergeCell ref="T387:U387"/>
    <mergeCell ref="V387:X387"/>
    <mergeCell ref="AL392:BG395"/>
    <mergeCell ref="C393:AI395"/>
    <mergeCell ref="C398:AI399"/>
    <mergeCell ref="AL403:BG405"/>
    <mergeCell ref="H405:AI405"/>
    <mergeCell ref="AL409:BG411"/>
    <mergeCell ref="C410:E410"/>
    <mergeCell ref="H410:J410"/>
    <mergeCell ref="M410:O410"/>
    <mergeCell ref="F411:AI411"/>
    <mergeCell ref="AL418:BG420"/>
    <mergeCell ref="H420:AI420"/>
    <mergeCell ref="C423:AI424"/>
    <mergeCell ref="B427:C427"/>
    <mergeCell ref="AL430:BG441"/>
    <mergeCell ref="G434:AI434"/>
    <mergeCell ref="C438:AI441"/>
    <mergeCell ref="AL414:BG415"/>
    <mergeCell ref="D415:G415"/>
    <mergeCell ref="H415:K415"/>
    <mergeCell ref="M415:P415"/>
    <mergeCell ref="Q415:T415"/>
    <mergeCell ref="V415:Y415"/>
    <mergeCell ref="Z415:AC415"/>
    <mergeCell ref="B444:C444"/>
    <mergeCell ref="AL445:BG451"/>
    <mergeCell ref="C446:G447"/>
    <mergeCell ref="H446:K447"/>
    <mergeCell ref="L446:O447"/>
    <mergeCell ref="P446:W446"/>
    <mergeCell ref="X446:AA447"/>
    <mergeCell ref="AB446:AE447"/>
    <mergeCell ref="P447:S447"/>
    <mergeCell ref="T447:W447"/>
    <mergeCell ref="C450:D451"/>
    <mergeCell ref="E450:G450"/>
    <mergeCell ref="H450:K450"/>
    <mergeCell ref="L450:O450"/>
    <mergeCell ref="P450:S451"/>
    <mergeCell ref="E451:G451"/>
    <mergeCell ref="H451:K451"/>
    <mergeCell ref="L451:O451"/>
    <mergeCell ref="AB448:AE448"/>
    <mergeCell ref="C449:G449"/>
    <mergeCell ref="H449:K449"/>
    <mergeCell ref="L449:O449"/>
    <mergeCell ref="P449:S449"/>
    <mergeCell ref="T449:W449"/>
    <mergeCell ref="X449:AA449"/>
    <mergeCell ref="AB449:AE449"/>
    <mergeCell ref="C448:G448"/>
    <mergeCell ref="H448:K448"/>
    <mergeCell ref="L448:O448"/>
    <mergeCell ref="P448:S448"/>
    <mergeCell ref="T448:W448"/>
    <mergeCell ref="X448:AA448"/>
    <mergeCell ref="W461:Z461"/>
    <mergeCell ref="C462:J462"/>
    <mergeCell ref="K462:N462"/>
    <mergeCell ref="O462:R462"/>
    <mergeCell ref="S462:V462"/>
    <mergeCell ref="W462:Z462"/>
    <mergeCell ref="C454:AI455"/>
    <mergeCell ref="B458:C458"/>
    <mergeCell ref="AL459:BG470"/>
    <mergeCell ref="C460:J461"/>
    <mergeCell ref="K460:N461"/>
    <mergeCell ref="O460:R461"/>
    <mergeCell ref="S460:Z460"/>
    <mergeCell ref="AA460:AD461"/>
    <mergeCell ref="AE460:AH461"/>
    <mergeCell ref="S461:V461"/>
    <mergeCell ref="AA462:AD462"/>
    <mergeCell ref="AE462:AH462"/>
    <mergeCell ref="C463:J463"/>
    <mergeCell ref="K463:N463"/>
    <mergeCell ref="O463:R463"/>
    <mergeCell ref="S463:V463"/>
    <mergeCell ref="W463:Z463"/>
    <mergeCell ref="AA463:AD463"/>
    <mergeCell ref="AE463:AH463"/>
    <mergeCell ref="C469:AI470"/>
    <mergeCell ref="C473:AI474"/>
    <mergeCell ref="B477:C477"/>
    <mergeCell ref="AL480:BG482"/>
    <mergeCell ref="H482:AI482"/>
    <mergeCell ref="AL485:BG487"/>
    <mergeCell ref="H487:AI487"/>
    <mergeCell ref="D464:E465"/>
    <mergeCell ref="F464:J464"/>
    <mergeCell ref="K464:N464"/>
    <mergeCell ref="O464:R464"/>
    <mergeCell ref="S464:V465"/>
    <mergeCell ref="F465:J465"/>
    <mergeCell ref="K465:N465"/>
    <mergeCell ref="O465:R465"/>
    <mergeCell ref="AL509:BG511"/>
    <mergeCell ref="H511:AI511"/>
    <mergeCell ref="L515:O515"/>
    <mergeCell ref="P515:T515"/>
    <mergeCell ref="V515:Y515"/>
    <mergeCell ref="Z515:AD515"/>
    <mergeCell ref="AL515:BG518"/>
    <mergeCell ref="H517:AI517"/>
    <mergeCell ref="AL490:BG493"/>
    <mergeCell ref="C491:AI493"/>
    <mergeCell ref="AL496:BG497"/>
    <mergeCell ref="AL500:BG503"/>
    <mergeCell ref="C501:AI503"/>
    <mergeCell ref="B506:C506"/>
    <mergeCell ref="AL520:BG523"/>
    <mergeCell ref="H522:AI522"/>
    <mergeCell ref="C525:AI526"/>
    <mergeCell ref="AL529:BG531"/>
    <mergeCell ref="H531:AI531"/>
    <mergeCell ref="AL534:BG536"/>
    <mergeCell ref="H536:AI536"/>
    <mergeCell ref="L520:O520"/>
    <mergeCell ref="P520:T520"/>
    <mergeCell ref="U520:V520"/>
    <mergeCell ref="W520:Z520"/>
    <mergeCell ref="AA520:AE520"/>
    <mergeCell ref="AF520:AG520"/>
    <mergeCell ref="AL539:BG542"/>
    <mergeCell ref="G542:AI542"/>
    <mergeCell ref="AL545:BG547"/>
    <mergeCell ref="H547:AI547"/>
    <mergeCell ref="AL550:BG557"/>
    <mergeCell ref="H551:K551"/>
    <mergeCell ref="L551:P551"/>
    <mergeCell ref="R551:U551"/>
    <mergeCell ref="V551:Z551"/>
    <mergeCell ref="C553:G554"/>
    <mergeCell ref="B587:C587"/>
    <mergeCell ref="AL590:BG598"/>
    <mergeCell ref="H592:AI592"/>
    <mergeCell ref="C596:AI598"/>
    <mergeCell ref="H553:AI554"/>
    <mergeCell ref="C556:G557"/>
    <mergeCell ref="M557:AI557"/>
    <mergeCell ref="C560:AI561"/>
    <mergeCell ref="AL564:BG573"/>
    <mergeCell ref="H566:AI566"/>
    <mergeCell ref="C570:AI573"/>
    <mergeCell ref="AL601:BG604"/>
    <mergeCell ref="G604:AI604"/>
    <mergeCell ref="AL607:BG614"/>
    <mergeCell ref="H609:AI609"/>
    <mergeCell ref="H614:AI614"/>
    <mergeCell ref="AL617:BG619"/>
    <mergeCell ref="H618:K618"/>
    <mergeCell ref="H619:AI619"/>
    <mergeCell ref="AL576:BG584"/>
    <mergeCell ref="H578:AI578"/>
    <mergeCell ref="H584:AI584"/>
    <mergeCell ref="N629:R629"/>
    <mergeCell ref="C630:M630"/>
    <mergeCell ref="N630:R630"/>
    <mergeCell ref="C631:M631"/>
    <mergeCell ref="N631:R631"/>
    <mergeCell ref="C626:M626"/>
    <mergeCell ref="N626:R626"/>
    <mergeCell ref="U626:X626"/>
    <mergeCell ref="C627:M627"/>
    <mergeCell ref="N627:R627"/>
    <mergeCell ref="C628:M628"/>
    <mergeCell ref="N628:R628"/>
    <mergeCell ref="AL648:BG656"/>
    <mergeCell ref="H650:AI650"/>
    <mergeCell ref="H656:AI656"/>
    <mergeCell ref="AL659:BG667"/>
    <mergeCell ref="H661:AI661"/>
    <mergeCell ref="G667:AI667"/>
    <mergeCell ref="C632:E632"/>
    <mergeCell ref="F632:AI632"/>
    <mergeCell ref="B635:C635"/>
    <mergeCell ref="AL638:BG640"/>
    <mergeCell ref="H640:AI640"/>
    <mergeCell ref="AL643:BG645"/>
    <mergeCell ref="H645:AI645"/>
    <mergeCell ref="AL622:BG632"/>
    <mergeCell ref="C623:M623"/>
    <mergeCell ref="N623:R623"/>
    <mergeCell ref="C624:M624"/>
    <mergeCell ref="N624:R624"/>
    <mergeCell ref="U624:X624"/>
    <mergeCell ref="C625:M625"/>
    <mergeCell ref="N625:R625"/>
    <mergeCell ref="U625:X625"/>
    <mergeCell ref="AD625:AG625"/>
    <mergeCell ref="C629:M629"/>
    <mergeCell ref="B691:C691"/>
    <mergeCell ref="AL694:BG701"/>
    <mergeCell ref="H696:AI696"/>
    <mergeCell ref="C700:AI701"/>
    <mergeCell ref="AL704:BG706"/>
    <mergeCell ref="H706:AI706"/>
    <mergeCell ref="AL670:BG678"/>
    <mergeCell ref="H672:AI672"/>
    <mergeCell ref="G678:AI678"/>
    <mergeCell ref="AL681:BG683"/>
    <mergeCell ref="H683:AI683"/>
    <mergeCell ref="AL686:BG688"/>
    <mergeCell ref="H688:AI688"/>
    <mergeCell ref="C716:AI717"/>
    <mergeCell ref="AL720:BG722"/>
    <mergeCell ref="C721:AI722"/>
    <mergeCell ref="AL725:BG727"/>
    <mergeCell ref="H727:AI727"/>
    <mergeCell ref="AL730:BG732"/>
    <mergeCell ref="C731:AI732"/>
    <mergeCell ref="AL710:BG711"/>
    <mergeCell ref="E713:H713"/>
    <mergeCell ref="I713:M713"/>
    <mergeCell ref="O713:R713"/>
    <mergeCell ref="S713:W713"/>
    <mergeCell ref="Y713:AB713"/>
    <mergeCell ref="AC713:AG713"/>
    <mergeCell ref="AL713:BG714"/>
    <mergeCell ref="E710:H710"/>
    <mergeCell ref="I710:M710"/>
    <mergeCell ref="N710:Q710"/>
    <mergeCell ref="R710:V710"/>
    <mergeCell ref="W710:Z710"/>
    <mergeCell ref="AA710:AE710"/>
    <mergeCell ref="AL735:BG745"/>
    <mergeCell ref="C737:E737"/>
    <mergeCell ref="F737:O737"/>
    <mergeCell ref="P737:AI737"/>
    <mergeCell ref="C738:E741"/>
    <mergeCell ref="F738:F739"/>
    <mergeCell ref="G738:O739"/>
    <mergeCell ref="P738:AI739"/>
    <mergeCell ref="F740:F741"/>
    <mergeCell ref="G740:O741"/>
    <mergeCell ref="C747:AI748"/>
    <mergeCell ref="P740:AI741"/>
    <mergeCell ref="C742:E745"/>
    <mergeCell ref="F742:F743"/>
    <mergeCell ref="G742:O743"/>
    <mergeCell ref="P742:AI743"/>
    <mergeCell ref="F744:F745"/>
    <mergeCell ref="G744:O745"/>
    <mergeCell ref="P744:AI745"/>
  </mergeCells>
  <phoneticPr fontId="1"/>
  <dataValidations count="40">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S208:W210 V278:Z278 L278:P278" xr:uid="{53557ABB-D51F-4DC0-A67A-E67B2287F818}">
      <formula1>AND(L208 &gt;= 0, MOD(L208*10, 1) = 0,L208 &lt;1000)</formula1>
    </dataValidation>
    <dataValidation type="custom" imeMode="halfAlpha" operator="greaterThanOrEqual" allowBlank="1" showInputMessage="1" showErrorMessage="1" errorTitle="入力エラー" error="0以上かつ小数第1位までの数値でご回答ください。" prompt="0以上かつ小数第1位までの数値でご回答ください。" sqref="P520:T520 AA520:AE520" xr:uid="{2C26C58C-5609-4AC6-92DC-79491636E70A}">
      <formula1>AND(P520 &gt;= 0, MOD(P520*10, 1) = 0, P520&lt;99999999999)</formula1>
    </dataValidation>
    <dataValidation type="textLength" allowBlank="1" showInputMessage="1" showErrorMessage="1" errorTitle="入力エラー" error="上限文字数を超過しています。20文字以内でご回答ください。" prompt="「20YY年MM月」もしくは「20YY年」の形式でご回答ください。" sqref="AD141:AG141" xr:uid="{69DAFFB1-2DA4-437A-B556-1A41EBEFF469}">
      <formula1>0</formula1>
      <formula2>20</formula2>
    </dataValidation>
    <dataValidation type="custom" imeMode="halfAlpha" operator="greaterThanOrEqual" allowBlank="1" showInputMessage="1" showErrorMessage="1" errorTitle="入力エラー" error="0以上かつ小数1位までの数値でご回答ください（3桁以下）。" prompt="0以上かつ小数第1位までの数値でご回答ください。" sqref="AF216" xr:uid="{7D1900AC-63A3-4185-8488-85739489D562}">
      <formula1>AND(AF216 &gt;= 0, MOD(AF216*10, 1) = 0,AF216 &lt;1000)</formula1>
    </dataValidation>
    <dataValidation type="whole" imeMode="halfAlpha" allowBlank="1" showInputMessage="1" showErrorMessage="1" errorTitle="入力エラー" error="0以上の整数でご回答ください（200万円以上、3,500万円以下）。" prompt="0以上の整数でご回答ください。" sqref="J13:M14 O13:R14 T13:W14" xr:uid="{F7D265B5-0D2B-4D7C-A563-0672C6AB0ECC}">
      <formula1>2000000</formula1>
      <formula2>35000000</formula2>
    </dataValidation>
    <dataValidation type="whole" imeMode="halfAlpha" allowBlank="1" showInputMessage="1" showErrorMessage="1" errorTitle="入力エラー" error="0以上の整数でご回答ください（3桁以下）。" prompt="0以上の整数でご回答ください。" sqref="U625:X626 AD625:AG625" xr:uid="{B77C41E2-7AB4-4020-913D-4841A01831EC}">
      <formula1>0</formula1>
      <formula2>999</formula2>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V369:X372 V377:X380 V385:X388" xr:uid="{6BBF98A6-5163-4B6D-B6A1-CD26E46124EB}">
      <formula1>AND(V369 &gt;= 0, MOD(V369*10, 1) = 0, V369&lt;1000)</formula1>
    </dataValidation>
    <dataValidation type="custom" imeMode="halfAlpha" operator="greaterThanOrEqual" allowBlank="1" showInputMessage="1" showErrorMessage="1" errorTitle="入力エラー" error="0以上かつ小数第2位までの数値でご回答ください（最大100％）。" prompt="0以上かつ小数第2位までの数値でご回答ください。" sqref="I182:M182 O182:S182 U182:Y182" xr:uid="{EE51ABD4-6AF4-44E4-B03A-8A562E117716}">
      <formula1>AND(I182 &gt;= 0, MOD(I182*100, 1) = 0, I182&lt;=100)</formula1>
    </dataValidation>
    <dataValidation type="whole" imeMode="halfAlpha" allowBlank="1" showInputMessage="1" showErrorMessage="1" errorTitle="入力エラー" error="0以上の整数でご回答ください（15万円以上、14桁以下）。" prompt="0以上の整数でご回答ください。" sqref="S71:W72 M71:Q72 G71:K72" xr:uid="{10DC8D81-399A-4D80-B5D4-4628418AB8B2}">
      <formula1>150000</formula1>
      <formula2>99999999999999</formula2>
    </dataValidation>
    <dataValidation type="custom" imeMode="halfAlpha" operator="greaterThanOrEqual" allowBlank="1" showInputMessage="1" showErrorMessage="1" errorTitle="入力エラー" error="0以上かつ小数第2位までの数値でご回答ください。（3桁以下）" prompt="0以上かつ小数第2位までの数値でご回答ください。" sqref="I710:M710 R710:V710 AA710:AE710" xr:uid="{6B2F46C1-835D-4870-8C71-CCD512F1D923}">
      <formula1>AND(I710 &gt;= 0, MOD(I710*100, 1) = 0,I710&lt;1000)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L373:X373 L381:X381 L389:X389" xr:uid="{346C2415-1021-45D1-9A23-639E13F2384F}">
      <formula1>AND(L373 &gt;= 0, MOD(L373*10, 1) = 0,L373&lt;1000)</formula1>
    </dataValidation>
    <dataValidation type="custom" imeMode="halfAlpha" operator="greaterThanOrEqual" allowBlank="1" showInputMessage="1" showErrorMessage="1" errorTitle="入力エラー" error="0以上かつ小数点1位までの数値でご回答ください（3桁以下）。" prompt="0以上かつ小数第1位までの数値でご回答ください。" sqref="V551:Z551 L551:P551" xr:uid="{7846AF18-83E2-49D0-A597-D0DDD3037F42}">
      <formula1>AND(L551 &gt;= 0, MOD(L551*10, 1) = 0,L551 &lt;1000)</formula1>
    </dataValidation>
    <dataValidation type="whole" imeMode="halfAlpha" allowBlank="1" showInputMessage="1" showErrorMessage="1" errorTitle="入力エラー" error="0以上の整数でご回答ください（60歳以上、120歳以下）。" prompt="0以上の整数でご回答ください。" sqref="H618:K618 U624:X624" xr:uid="{1A13AB23-270B-4A1B-BBCB-F2B790217288}">
      <formula1>60</formula1>
      <formula2>120</formula2>
    </dataValidation>
    <dataValidation type="whole" imeMode="halfAlpha" allowBlank="1" showInputMessage="1" showErrorMessage="1" errorTitle="入力エラー" error="0以上の整数でご回答ください（法定8週間以上、2桁以下）。" prompt="0以上の整数でご回答ください。" sqref="P346:S346" xr:uid="{03246946-D4A4-497B-90D8-4529D5118BE4}">
      <formula1>8</formula1>
      <formula2>99</formula2>
    </dataValidation>
    <dataValidation type="whole" imeMode="halfAlpha" allowBlank="1" showInputMessage="1" showErrorMessage="1" errorTitle="入力エラー" error="0以上の整数でご回答ください（法定6週間以上、2桁以下）。" prompt="0以上の整数でご回答ください。" sqref="I346:L346" xr:uid="{DB447D76-C16F-4B56-9067-AFECBF9EE2C7}">
      <formula1>6</formula1>
      <formula2>99</formula2>
    </dataValidation>
    <dataValidation type="custom" imeMode="halfAlpha" operator="greaterThanOrEqual" allowBlank="1" showInputMessage="1" showErrorMessage="1" errorTitle="入力エラー" error="0以上かつ小数第1位までの数値でご回答ください（100日未満）。" prompt="0以上かつ小数第1位までの数値でご回答ください。" sqref="G208:K210 M208:Q210" xr:uid="{D1B6FB92-FABE-4B11-9359-8D266AC52740}">
      <formula1>AND(G208 &gt;= 0, MOD(G208*10, 1) = 0, G208 &lt; 100)</formula1>
    </dataValidation>
    <dataValidation type="custom" imeMode="halfAlpha" operator="greaterThanOrEqual" allowBlank="1" showInputMessage="1" showErrorMessage="1" errorTitle="入力エラー" error="0以上かつ小数第1位までの数値でご回答ください（最大100%）。" prompt="0以上かつ小数第1位までの数値でご回答ください。" sqref="AA110:AE113" xr:uid="{C0315995-C38C-4307-AF80-FF56C6A4CA5B}">
      <formula1>AND(AA110 &gt;= 0, MOD(AA110*10, 1) = 0, AA110 &lt;=100)</formula1>
    </dataValidation>
    <dataValidation type="custom" imeMode="halfAlpha" operator="greaterThanOrEqual" allowBlank="1" showInputMessage="1" showErrorMessage="1" errorTitle="入力エラー" error="0以上かつ小数第1位までの数値でご回答ください（60時間未満）。" prompt="0以上かつ小数第1位までの数値でご回答ください。" sqref="I84:L85" xr:uid="{AA136757-DE56-4586-8B31-851AF6C586B1}">
      <formula1>AND(I84 &gt;= 0, MOD(I84*10, 1) = 0, I84 &lt; 60)</formula1>
    </dataValidation>
    <dataValidation type="custom" imeMode="halfAlpha" operator="greaterThanOrEqual" allowBlank="1" showInputMessage="1" showErrorMessage="1" errorTitle="入力エラー" error="0以上かつ小数第1位までの数値でご回答ください（500時間以上、3,000時間未満）。" prompt="0以上かつ小数第1位までの数値でご回答ください。" sqref="I82:L83" xr:uid="{D09EF9CD-8C27-45E2-AD64-D65A42386B2A}">
      <formula1>AND(I82 &gt;= 0, MOD(I82*10, 1) = 0,I82 &gt;= 500, I82 &lt; 3000)</formula1>
    </dataValidation>
    <dataValidation type="custom" imeMode="halfAlpha" operator="greaterThanOrEqual" allowBlank="1" showInputMessage="1" showErrorMessage="1" errorTitle="入力エラー" error="0以上かつ小数第1位までの数値でご回答ください（3桁以下）。" prompt="0以上かつ小数第1位までの数値でご回答ください。" sqref="J9:M12 O9:R12 T9:W12" xr:uid="{2FDAA92A-0037-442E-AC26-D86D77C5B8A4}">
      <formula1>AND(J9 &gt;= 0, MOD(J9*10, 1) = 0, J9 &lt; 1000)</formula1>
    </dataValidation>
    <dataValidation type="textLength" allowBlank="1" showInputMessage="1" showErrorMessage="1" errorTitle="入力エラー" error="20文字程度以内でご回答ください。" prompt="20文字程度以内でご回答ください。" sqref="G738:O745" xr:uid="{DFF3A99D-A94D-4C0B-8F19-068EF000D90F}">
      <formula1>0</formula1>
      <formula2>60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353 C358" xr:uid="{C9C460C6-BA50-416E-A1B3-22576EB09B69}">
      <formula1>Dropdown2</formula1>
    </dataValidation>
    <dataValidation type="textLength" allowBlank="1" showInputMessage="1" showErrorMessage="1" errorTitle="入力エラー" error="上限文字数を超過しています。20文字以内でご回答ください。" prompt="「20YY年MM月」もしくは「20YY年（度末）」の形式でご回答ください。" sqref="G108:J108" xr:uid="{07001686-3604-4B5F-BC20-A497F1A8DCE3}">
      <formula1>0</formula1>
      <formula2>20</formula2>
    </dataValidation>
    <dataValidation type="textLength" allowBlank="1" showInputMessage="1" showErrorMessage="1" errorTitle="入力エラー" error="上限文字数を超過しています。150文字程度以内でご回答ください。" prompt="150文字程度以内でご回答ください。" sqref="C596:AI598" xr:uid="{27C93A44-5BE3-41A9-8F6B-26B506D19355}">
      <formula1>0</formula1>
      <formula2>400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D272:D273 H272 P272 U272 D275:D276 L275 X275 D294:D295 M294 X294 L297 AB602 D297:D301 G345 C431:C434 J431 S431 M432 C540:C542 K540 P540 U540 Z540 C602 M602 U602 J433 W432" xr:uid="{C4EB32A2-2FD5-4266-AD00-F5ED234EF5FF}">
      <formula1>CheckBox</formula1>
    </dataValidation>
    <dataValidation type="textLength" allowBlank="1" showInputMessage="1" showErrorMessage="1" errorTitle="入力エラー" error="上限文字数を超過しています。50文字程度以内でご回答ください。" prompt="50文字程度以内でご回答ください。" sqref="C721:AI722 P744 P738 P740 P742" xr:uid="{80BBE95A-F20C-4D51-9804-AFA23647AE63}">
      <formula1>0</formula1>
      <formula2>100</formula2>
    </dataValidation>
    <dataValidation type="list" allowBlank="1" showInputMessage="1" showErrorMessage="1" errorTitle="入力エラー" error="選択肢（ドロップダウンリスト）から該当する項目を選択してください。" prompt="選択肢（ドロップダウンリスト）から該当する項目を選択してください。" sqref="N624:R631" xr:uid="{286FE384-8647-4F8A-8CE7-BF5AF28ED737}">
      <formula1>YesNo3</formula1>
    </dataValidation>
    <dataValidation type="textLength" allowBlank="1" showInputMessage="1" showErrorMessage="1" errorTitle="入力エラー" error="上限文字数を超過しています。200_x000a_文字程度以内でご回答ください。" prompt="200文字程度以内でご回答ください。" sqref="C438:AI441 C570:AI573" xr:uid="{3DDC996B-6B6F-4C0D-B2AC-7019EB640A2F}">
      <formula1>0</formula1>
      <formula2>400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I234:K253 I310:K327" xr:uid="{C49D00F1-A410-43C3-8830-C0018AF27ED6}">
      <formula1>YesNo2</formula1>
    </dataValidation>
    <dataValidation type="textLength" allowBlank="1" showInputMessage="1" showErrorMessage="1" errorTitle="入力エラー" error="50文字以内でご回答ください。" prompt="50文字以内でご回答ください。" sqref="J298 K299 N300" xr:uid="{87D70DFF-0F1A-4501-9F2B-87240C0CAE2F}">
      <formula1>0</formula1>
      <formula2>50</formula2>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582 C687 C660 H556" xr:uid="{A8194E95-53EE-4A2F-AA1F-D9FE0C415CF0}">
      <formula1>Dropdown5</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27 C96 C138 C148 C153 C193 C266 C288 C726 C486 C510 C591 C608 C613 C682 C655 C649 C639 C546 C565" xr:uid="{16108A74-9D23-4AE4-A406-F70E50F6339B}">
      <formula1>Dropdown4</formula1>
    </dataValidation>
    <dataValidation type="list" imeMode="halfAlpha" allowBlank="1" showInputMessage="1" showErrorMessage="1" errorTitle="入力エラー" error="選択肢（ドロップダウンリスト）から該当する項目を選択してください。" prompt="選択肢（ドロップダウンリスト）から該当する項目を選択してください。" sqref="C33 C404 C419 C481 C497 C515 C520 C577 C618 C671 C644 C695 C705 C530 C535" xr:uid="{414D9A49-5DE0-479E-BC19-9EB10A5A3EDF}">
      <formula1>Dropdown3</formula1>
    </dataValidation>
    <dataValidation type="textLength" allowBlank="1" showInputMessage="1" showErrorMessage="1" errorTitle="入力エラー" error="上限文字数を超過しています。100文字程度以内でご回答ください。" prompt="100文字程度以内でご回答ください。" sqref="C158 C168 C163 C173 C201 C469 C700 C731" xr:uid="{EB50652C-0F17-4A07-9C47-7EEE18226CB9}">
      <formula1>0</formula1>
      <formula2>200</formula2>
    </dataValidation>
    <dataValidation type="textLength" allowBlank="1" showInputMessage="1" showErrorMessage="1" errorTitle="入力エラー" error="150文字以内でご回答ください。" prompt="150文字以内でご回答ください。" sqref="L124:AI125 G184:AI185 H196 L257:AI262 L331:AI336 F348:AI349 G434 F411:AI411 G542 H547 G604 H614 F632 H640 H645 H650 H656 H661 H688 H727 L353 H553 M557" xr:uid="{B55087F3-C23D-4324-A8C5-D679459FCA87}">
      <formula1>0</formula1>
      <formula2>150</formula2>
    </dataValidation>
    <dataValidation type="textLength" allowBlank="1" showInputMessage="1" showErrorMessage="1" errorTitle="入力エラー" error="上限文字数を超過しています。150文字程度以内でご回答ください。" prompt="150文字程度以内でご回答ください。" sqref="C101:AI103 C393:AI395 C491:AI493 C501:AI503" xr:uid="{CAB3A9C3-95FA-48A4-9145-0C6A86510840}">
      <formula1>0</formula1>
      <formula2>300</formula2>
    </dataValidation>
    <dataValidation type="list" allowBlank="1" showInputMessage="1" showErrorMessage="1" errorTitle="入力エラー" error="該当する場合は、選択肢（ドロップダウンリスト）から「✔」を選択してください。" prompt="該当する場合は、選択肢（ドロップダウンリスト）から「✔」を選択してください。" sqref="W665 C603:C604 U603 M603 L665 C665:C667 C676:C678 P676 W676" xr:uid="{8F6AB69B-F3D7-4F10-979A-17933562E1AE}">
      <formula1>"✔"</formula1>
    </dataValidation>
    <dataValidation type="textLength" allowBlank="1" showInputMessage="1" showErrorMessage="1" errorTitle="入力エラー" error="100文字以内でご回答ください。" prompt="100文字以内でご回答ください。" sqref="H194:AI194 H28:AI28 H97:AI97 F141 H34:AI34 H149:AI149 H154:AI154 H139:AI139 C257 C259 C261 C331 C333 C335 H267:AI267 H276:AI276 H273:AI273 H289:AI289 H295:AI295 H301:AI301 H536:AI536 H706:AI706 H405:AI405 H420:AI420 H482:AI482 H487:AI487 H511:AI511 H517:AI517 H522:AI522 H531:AI531 H566:AI566 H578:AI578 H584:AI584 H592:AI592 H609:AI609 H619:AI619 G667 H672:AI672 G678 H683:AI683 H696:AI696 P82:AI87 K359" xr:uid="{CAF4A7A0-15B3-42EF-9A0D-F10815D6BC6A}">
      <formula1>0</formula1>
      <formula2>100</formula2>
    </dataValidation>
    <dataValidation type="textLength" allowBlank="1" showInputMessage="1" showErrorMessage="1" errorTitle="入力エラー" error="200文字以内でご回答ください。" prompt="200文字以内でご回答ください。" sqref="P16:AI18 P20:AI22 C43:AI44 C64:AI65 C75:AI76 L126:AI127 C130:AI131 C143:AI144 C188:AI189 C213:AI214 C224:AI225 L234 L236 L238 L240 L242 L244 L246 L248 L250 L310 L312 L314 L316 L318 L320 L322 L324 H280 C283:AI284 C303:AI304 C398:AI399 C423:AI424 C454:AI455 C473:AI474 C525:AI526 C716:AI717 C747:AI748 L252 L326 C560:AI561" xr:uid="{99455CEB-845E-4774-8E53-80CBA0CD0B36}">
      <formula1>0</formula1>
      <formula2>200</formula2>
    </dataValidation>
    <dataValidation type="whole" imeMode="halfAlpha" allowBlank="1" showInputMessage="1" showErrorMessage="1" errorTitle="入力エラー" error="0以上の整数でご回答ください（14桁以下）。" prompt="0以上の整数でご回答ください。" sqref="I86:L87 J7:M8 O7:R8 T7:W8 J15:M22 F38:I40 K38:M40 O38:Q40 S38:U40 W38:Y40 AA38:AC40 G56:I60 K56:M60 O56:Q60 I110:M113 O110:S113 U110:Y113 I181:M181 O181:S181 U181:Y181 J220:O221 Q220:V221 X220:AC221 L368:X368 L369:N371 Q369:S371 L372:T372 L376:X376 L377:N379 Q377:S379 L384:X384 L385:N387 Q385:S387 L388:T388 L380:T380 C410:E410 H410:J410 M410:O410 H415:K415 Q415:T415 Z415:AC415 Z515:AD515 K462:AH463 I713:M713 S713:W713 AC713:AG713 P515:T515 H448:AE449" xr:uid="{9E57C23A-7E0D-4D13-8356-A3CFCDDACE3C}">
      <formula1>0</formula1>
      <formula2>99999999999999</formula2>
    </dataValidation>
  </dataValidations>
  <pageMargins left="0.25" right="0.25" top="0.75" bottom="0.75" header="0.3" footer="0.3"/>
  <pageSetup paperSize="8"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7461-5F5F-4AB6-9A6C-782D7FE7C690}">
  <sheetPr codeName="Sheet3"/>
  <dimension ref="A1:S22"/>
  <sheetViews>
    <sheetView workbookViewId="0">
      <selection activeCell="J7" sqref="J7:M7"/>
    </sheetView>
  </sheetViews>
  <sheetFormatPr defaultRowHeight="18.75"/>
  <cols>
    <col min="1" max="1" width="18.75" customWidth="1"/>
  </cols>
  <sheetData>
    <row r="1" spans="1:19" ht="30" customHeight="1">
      <c r="A1" s="482" t="s">
        <v>277</v>
      </c>
      <c r="B1" s="483"/>
      <c r="C1" s="483"/>
      <c r="D1" s="483"/>
      <c r="E1" s="483"/>
      <c r="F1" s="483"/>
      <c r="G1" s="483"/>
      <c r="H1" s="483"/>
      <c r="I1" s="483"/>
      <c r="J1" s="483"/>
      <c r="K1" s="483"/>
      <c r="L1" s="483"/>
      <c r="M1" s="483"/>
      <c r="N1" s="483"/>
      <c r="O1" s="483"/>
      <c r="P1" s="483"/>
      <c r="Q1" s="483"/>
      <c r="R1" s="483"/>
      <c r="S1" s="483"/>
    </row>
    <row r="2" spans="1:19">
      <c r="A2" s="483"/>
      <c r="B2" s="483"/>
      <c r="C2" s="483"/>
      <c r="D2" s="483"/>
      <c r="E2" s="483"/>
      <c r="F2" s="483"/>
      <c r="G2" s="483"/>
      <c r="H2" s="483"/>
      <c r="I2" s="483"/>
      <c r="J2" s="483"/>
      <c r="K2" s="483"/>
      <c r="L2" s="483"/>
      <c r="M2" s="483"/>
      <c r="N2" s="483"/>
      <c r="O2" s="483"/>
      <c r="P2" s="483"/>
      <c r="Q2" s="483"/>
      <c r="R2" s="483"/>
      <c r="S2" s="483"/>
    </row>
    <row r="3" spans="1:19">
      <c r="A3" s="483"/>
      <c r="B3" s="483"/>
      <c r="C3" s="483"/>
      <c r="D3" s="483"/>
      <c r="E3" s="483"/>
      <c r="F3" s="483"/>
      <c r="G3" s="483"/>
      <c r="H3" s="483"/>
      <c r="I3" s="483"/>
      <c r="J3" s="483"/>
      <c r="K3" s="483"/>
      <c r="L3" s="483"/>
      <c r="M3" s="483"/>
      <c r="N3" s="483"/>
      <c r="O3" s="483"/>
      <c r="P3" s="483"/>
      <c r="Q3" s="483"/>
      <c r="R3" s="483"/>
      <c r="S3" s="483"/>
    </row>
    <row r="5" spans="1:19">
      <c r="A5" t="s">
        <v>282</v>
      </c>
      <c r="E5" t="s">
        <v>283</v>
      </c>
    </row>
    <row r="6" spans="1:19">
      <c r="A6" s="2" t="s">
        <v>566</v>
      </c>
      <c r="B6" s="108"/>
      <c r="E6" s="2" t="s">
        <v>293</v>
      </c>
      <c r="F6" s="2" t="s">
        <v>284</v>
      </c>
      <c r="G6" s="2" t="s">
        <v>285</v>
      </c>
      <c r="H6" s="2" t="s">
        <v>286</v>
      </c>
      <c r="I6" s="2" t="s">
        <v>287</v>
      </c>
      <c r="J6" s="2" t="s">
        <v>288</v>
      </c>
      <c r="K6" s="2" t="s">
        <v>289</v>
      </c>
      <c r="L6" s="2" t="s">
        <v>290</v>
      </c>
      <c r="M6" s="2" t="s">
        <v>291</v>
      </c>
      <c r="N6" s="2" t="s">
        <v>292</v>
      </c>
      <c r="O6" s="5" t="s">
        <v>297</v>
      </c>
      <c r="P6" s="2" t="s">
        <v>309</v>
      </c>
      <c r="Q6" s="2" t="s">
        <v>311</v>
      </c>
    </row>
    <row r="7" spans="1:19">
      <c r="A7" s="2" t="s">
        <v>567</v>
      </c>
      <c r="B7" s="108"/>
      <c r="E7" s="2">
        <v>1</v>
      </c>
      <c r="F7" s="2">
        <v>1</v>
      </c>
      <c r="G7" s="2">
        <v>1</v>
      </c>
      <c r="H7" s="2">
        <v>1</v>
      </c>
      <c r="I7" s="2">
        <v>1</v>
      </c>
      <c r="J7" s="2">
        <v>1</v>
      </c>
      <c r="K7" s="2">
        <v>1</v>
      </c>
      <c r="L7" s="2">
        <v>1</v>
      </c>
      <c r="M7" s="2">
        <v>1</v>
      </c>
      <c r="N7" s="2">
        <v>1</v>
      </c>
      <c r="O7" s="5" t="s">
        <v>295</v>
      </c>
      <c r="P7" s="2" t="s">
        <v>310</v>
      </c>
      <c r="Q7" s="71" t="s">
        <v>315</v>
      </c>
    </row>
    <row r="8" spans="1:19">
      <c r="A8" s="2" t="s">
        <v>568</v>
      </c>
      <c r="B8" s="108"/>
      <c r="F8" s="2">
        <v>2</v>
      </c>
      <c r="G8" s="2">
        <v>2</v>
      </c>
      <c r="H8" s="2">
        <v>2</v>
      </c>
      <c r="I8" s="2">
        <v>2</v>
      </c>
      <c r="J8" s="2">
        <v>2</v>
      </c>
      <c r="K8" s="2">
        <v>2</v>
      </c>
      <c r="L8" s="2">
        <v>2</v>
      </c>
      <c r="M8" s="2">
        <v>2</v>
      </c>
      <c r="N8" s="2">
        <v>2</v>
      </c>
      <c r="O8" s="5" t="s">
        <v>296</v>
      </c>
      <c r="P8" s="2" t="s">
        <v>296</v>
      </c>
    </row>
    <row r="9" spans="1:19">
      <c r="A9" s="2" t="s">
        <v>569</v>
      </c>
      <c r="B9" s="108"/>
      <c r="G9" s="2">
        <v>3</v>
      </c>
      <c r="H9" s="2">
        <v>3</v>
      </c>
      <c r="I9" s="2">
        <v>3</v>
      </c>
      <c r="J9" s="2">
        <v>3</v>
      </c>
      <c r="K9" s="2">
        <v>3</v>
      </c>
      <c r="L9" s="2">
        <v>3</v>
      </c>
      <c r="M9" s="2">
        <v>3</v>
      </c>
      <c r="N9" s="2">
        <v>3</v>
      </c>
      <c r="P9" s="2" t="s">
        <v>273</v>
      </c>
    </row>
    <row r="10" spans="1:19">
      <c r="A10" s="2" t="s">
        <v>570</v>
      </c>
      <c r="B10" s="108"/>
      <c r="H10" s="2">
        <v>4</v>
      </c>
      <c r="I10" s="2">
        <v>4</v>
      </c>
      <c r="J10" s="2">
        <v>4</v>
      </c>
      <c r="K10" s="2">
        <v>4</v>
      </c>
      <c r="L10" s="2">
        <v>4</v>
      </c>
      <c r="M10" s="2">
        <v>4</v>
      </c>
      <c r="N10" s="2">
        <v>4</v>
      </c>
    </row>
    <row r="11" spans="1:19">
      <c r="A11" s="2" t="s">
        <v>280</v>
      </c>
      <c r="B11" s="108"/>
      <c r="I11" s="2">
        <v>5</v>
      </c>
      <c r="J11" s="2">
        <v>5</v>
      </c>
      <c r="K11" s="2">
        <v>5</v>
      </c>
      <c r="L11" s="2">
        <v>5</v>
      </c>
      <c r="M11" s="2">
        <v>5</v>
      </c>
      <c r="N11" s="2">
        <v>5</v>
      </c>
    </row>
    <row r="12" spans="1:19">
      <c r="A12" s="2" t="s">
        <v>294</v>
      </c>
      <c r="B12" s="108"/>
      <c r="J12" s="2">
        <v>6</v>
      </c>
      <c r="K12" s="59">
        <v>6</v>
      </c>
      <c r="L12" s="2">
        <v>6</v>
      </c>
      <c r="M12" s="2">
        <v>6</v>
      </c>
      <c r="N12" s="2">
        <v>6</v>
      </c>
    </row>
    <row r="13" spans="1:19">
      <c r="A13" s="2" t="s">
        <v>278</v>
      </c>
      <c r="B13" s="108"/>
      <c r="K13" s="2">
        <v>7</v>
      </c>
      <c r="L13" s="60">
        <v>7</v>
      </c>
      <c r="M13" s="59">
        <v>7</v>
      </c>
      <c r="N13" s="59">
        <v>7</v>
      </c>
    </row>
    <row r="14" spans="1:19">
      <c r="A14" s="2" t="s">
        <v>279</v>
      </c>
      <c r="B14" s="108"/>
      <c r="L14" s="2">
        <v>8</v>
      </c>
      <c r="M14" s="2">
        <v>8</v>
      </c>
      <c r="N14" s="2">
        <v>8</v>
      </c>
    </row>
    <row r="15" spans="1:19">
      <c r="M15" s="2">
        <v>9</v>
      </c>
      <c r="N15" s="2">
        <v>9</v>
      </c>
    </row>
    <row r="16" spans="1:19">
      <c r="N16" s="2">
        <v>10</v>
      </c>
    </row>
    <row r="17" spans="1:2" ht="19.5" thickBot="1">
      <c r="A17" t="s">
        <v>281</v>
      </c>
    </row>
    <row r="18" spans="1:2" ht="19.5" thickBot="1">
      <c r="A18" s="5" t="s">
        <v>6</v>
      </c>
      <c r="B18" s="111">
        <v>2025</v>
      </c>
    </row>
    <row r="19" spans="1:2">
      <c r="A19" s="2" t="s">
        <v>7</v>
      </c>
      <c r="B19" s="112">
        <f>Year1-1</f>
        <v>2024</v>
      </c>
    </row>
    <row r="20" spans="1:2">
      <c r="A20" s="2" t="s">
        <v>8</v>
      </c>
      <c r="B20" s="112">
        <f>Year1-2</f>
        <v>2023</v>
      </c>
    </row>
    <row r="21" spans="1:2">
      <c r="A21" s="2" t="s">
        <v>19</v>
      </c>
      <c r="B21" s="112">
        <f>Year1-3</f>
        <v>2022</v>
      </c>
    </row>
    <row r="22" spans="1:2">
      <c r="A22" s="2" t="s">
        <v>20</v>
      </c>
      <c r="B22" s="112">
        <f>Year1-4</f>
        <v>2021</v>
      </c>
    </row>
  </sheetData>
  <sheetProtection algorithmName="SHA-512" hashValue="tbr8zbVj+cj27WGetn6ZzuGPW8esxGznSgERy7z536eT34FRofk7cUVLCodob1NoPbMO94nXJzoThzO/DBVSEQ==" saltValue="XllNRnMl6MdvObIGUHeIvA==" spinCount="100000" sheet="1" objects="1" scenarios="1" selectLockedCells="1"/>
  <mergeCells count="1">
    <mergeCell ref="A1:S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27</vt:i4>
      </vt:variant>
    </vt:vector>
  </HeadingPairs>
  <TitlesOfParts>
    <vt:vector size="32" baseType="lpstr">
      <vt:lpstr>概要_目次</vt:lpstr>
      <vt:lpstr>前回データ概要</vt:lpstr>
      <vt:lpstr>雇用_人材活用編</vt:lpstr>
      <vt:lpstr>前回データ</vt:lpstr>
      <vt:lpstr>制御用</vt:lpstr>
      <vt:lpstr>CheckBox</vt:lpstr>
      <vt:lpstr>Code</vt:lpstr>
      <vt:lpstr>Dropdown1</vt:lpstr>
      <vt:lpstr>Dropdown10</vt:lpstr>
      <vt:lpstr>Dropdown2</vt:lpstr>
      <vt:lpstr>Dropdown3</vt:lpstr>
      <vt:lpstr>Dropdown4</vt:lpstr>
      <vt:lpstr>Dropdown5</vt:lpstr>
      <vt:lpstr>Dropdown6</vt:lpstr>
      <vt:lpstr>Dropdown7</vt:lpstr>
      <vt:lpstr>Dropdown8</vt:lpstr>
      <vt:lpstr>Dropdown9</vt:lpstr>
      <vt:lpstr>EnqClassificationID</vt:lpstr>
      <vt:lpstr>IndexID</vt:lpstr>
      <vt:lpstr>InvType</vt:lpstr>
      <vt:lpstr>New_Answer</vt:lpstr>
      <vt:lpstr>PubID</vt:lpstr>
      <vt:lpstr>publication_code</vt:lpstr>
      <vt:lpstr>PubType</vt:lpstr>
      <vt:lpstr>TKC</vt:lpstr>
      <vt:lpstr>Year1</vt:lpstr>
      <vt:lpstr>Year2</vt:lpstr>
      <vt:lpstr>Year3</vt:lpstr>
      <vt:lpstr>Year4</vt:lpstr>
      <vt:lpstr>Year5</vt:lpstr>
      <vt:lpstr>YesNo2</vt:lpstr>
      <vt:lpstr>YesNo3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東洋経済CSRデータ開発チーム</dc:creator>
  <cp:lastModifiedBy>東洋経済CSRデータ開発チーム</cp:lastModifiedBy>
  <cp:lastPrinted>2025-04-01T10:11:13Z</cp:lastPrinted>
  <dcterms:created xsi:type="dcterms:W3CDTF">2025-01-29T07:21:16Z</dcterms:created>
  <dcterms:modified xsi:type="dcterms:W3CDTF">2025-06-23T10:42:21Z</dcterms:modified>
</cp:coreProperties>
</file>